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04" documentId="13_ncr:1_{F6CB121F-512D-4AA6-A0C1-0FB36C537598}" xr6:coauthVersionLast="47" xr6:coauthVersionMax="47" xr10:uidLastSave="{6CB8DAE0-477C-448C-9BCF-78EF1D23C6BC}"/>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J9" i="1"/>
  <c r="I9" i="1"/>
  <c r="B9" i="1"/>
  <c r="J6" i="2"/>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<sst xmlns="http://schemas.openxmlformats.org/spreadsheetml/2006/main" count="180303" uniqueCount="39133">
  <si>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</si>
  <si>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</si>
  <si>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</si>
  <si>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</si>
  <si>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</si>
  <si>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</si>
  <si>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</si>
  <si>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</si>
  <si>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</si>
  <si>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</si>
  <si>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</si>
  <si>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</si>
  <si>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</si>
  <si>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</si>
  <si>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</si>
  <si>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</si>
  <si>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</si>
  <si>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</si>
  <si>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</si>
  <si>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</si>
  <si>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</si>
  <si>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</si>
  <si>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</si>
  <si>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</si>
  <si>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</si>
  <si>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</si>
  <si>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</si>
  <si>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</si>
  <si>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</si>
  <si>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</si>
  <si>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</si>
  <si>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</si>
  <si>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</si>
  <si>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</si>
  <si>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</si>
  <si>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</si>
  <si>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</si>
  <si>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</si>
  <si>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</si>
  <si>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</si>
  <si>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</si>
  <si>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</si>
  <si>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</si>
  <si>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</si>
  <si>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</si>
  <si>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</si>
  <si>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</si>
  <si>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</si>
  <si>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</si>
  <si>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</si>
  <si>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</si>
  <si>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</si>
  <si>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</si>
  <si>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</si>
  <si>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</si>
  <si>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</si>
  <si>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</si>
  <si>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</si>
  <si>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</si>
  <si>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</si>
  <si>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</si>
  <si>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</si>
  <si>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</si>
  <si>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</si>
  <si>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</si>
  <si>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</si>
  <si>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</si>
  <si>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</si>
  <si>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</si>
  <si>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</si>
  <si>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</si>
  <si>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</si>
  <si>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</si>
  <si>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</si>
  <si>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</si>
  <si>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</si>
  <si>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</si>
  <si>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</si>
  <si>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</si>
  <si>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</si>
  <si>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</si>
  <si>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</si>
  <si>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</si>
  <si>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</si>
  <si>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</si>
  <si>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</si>
  <si>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</si>
  <si>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</si>
  <si>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</si>
  <si>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</si>
  <si>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</si>
  <si>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</si>
  <si>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</si>
  <si>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</si>
  <si>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</si>
  <si>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</si>
  <si>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</si>
  <si>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</si>
  <si>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</si>
  <si>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</si>
  <si>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</si>
  <si>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</si>
  <si>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</si>
  <si>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</si>
  <si>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</si>
  <si>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</si>
  <si>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</si>
  <si>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</si>
  <si>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</si>
  <si>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</si>
  <si>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</si>
  <si>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</si>
  <si>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</si>
  <si>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</si>
  <si>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</si>
  <si>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</si>
  <si>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</si>
  <si>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</si>
  <si>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</si>
  <si>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</si>
  <si>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</si>
  <si>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</si>
  <si>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</si>
  <si>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</si>
  <si>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</si>
  <si>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</si>
  <si>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</si>
  <si>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</si>
  <si>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</si>
  <si>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</si>
  <si>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</si>
  <si>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</si>
  <si>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</si>
  <si>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</si>
  <si>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</si>
  <si>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</si>
  <si>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</si>
  <si>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</si>
  <si>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</si>
  <si>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</si>
  <si>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</si>
  <si>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</si>
  <si>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</si>
  <si>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</si>
  <si>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</si>
  <si>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</si>
  <si>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</si>
  <si>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</si>
  <si>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</si>
  <si>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</si>
  <si>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</si>
  <si>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</si>
  <si>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</si>
  <si>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</si>
  <si>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</si>
  <si>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</si>
  <si>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</si>
  <si>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</si>
  <si>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</si>
  <si>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</si>
  <si>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</si>
  <si>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</si>
  <si>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</si>
  <si>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</si>
  <si>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</si>
  <si>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</si>
  <si>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</si>
  <si>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</si>
  <si>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</si>
  <si>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</si>
  <si>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</si>
  <si>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</si>
  <si>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</si>
  <si>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</si>
  <si>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</si>
  <si>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</si>
  <si>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</si>
  <si>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</si>
  <si>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</si>
  <si>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</si>
  <si>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</si>
  <si>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</si>
  <si>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</si>
  <si>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</si>
  <si>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</si>
  <si>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</si>
  <si>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</si>
  <si>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</si>
  <si>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</si>
  <si>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</si>
  <si>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</si>
  <si>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</si>
  <si>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</si>
  <si>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</si>
  <si>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</si>
  <si>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</si>
  <si>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</si>
  <si>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</si>
  <si>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</si>
  <si>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</si>
  <si>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</si>
  <si>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</si>
  <si>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</si>
  <si>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</si>
  <si>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</si>
  <si>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</si>
  <si>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</si>
  <si>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</si>
  <si>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</si>
  <si>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</si>
  <si>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</si>
  <si>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</si>
  <si>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</si>
  <si>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</si>
  <si>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</si>
  <si>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</si>
  <si>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</si>
  <si>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</si>
  <si>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</si>
  <si>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</si>
  <si>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</si>
  <si>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</si>
  <si>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</si>
  <si>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</si>
  <si>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</si>
  <si>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</si>
  <si>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</si>
  <si>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</si>
  <si>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</si>
  <si>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</si>
  <si>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</si>
  <si>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</si>
  <si>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</si>
  <si>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</si>
  <si>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</si>
  <si>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</si>
  <si>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</si>
  <si>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</si>
  <si>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</si>
  <si>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</si>
  <si>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</si>
  <si>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</si>
  <si>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</si>
  <si>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</si>
  <si>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</si>
  <si>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</si>
  <si>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</si>
  <si>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</si>
  <si>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</si>
  <si>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</si>
  <si>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</si>
  <si>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</si>
  <si>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</si>
  <si>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</si>
  <si>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</si>
  <si>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</si>
  <si>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</si>
  <si>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</si>
  <si>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</si>
  <si>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</si>
  <si>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</si>
  <si>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</si>
  <si>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</si>
  <si>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</si>
  <si>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</si>
  <si>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</si>
  <si>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</si>
  <si>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</si>
  <si>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</si>
  <si>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</si>
  <si>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</si>
  <si>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</si>
  <si>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</si>
  <si>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</si>
  <si>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</si>
  <si>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</si>
  <si>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</si>
  <si>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</si>
  <si>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</si>
  <si>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</si>
  <si>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</si>
  <si>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</si>
  <si>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</si>
  <si>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</si>
  <si>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</si>
  <si>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</si>
  <si>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</si>
  <si>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</si>
  <si>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</si>
  <si>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</si>
  <si>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</si>
  <si>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</si>
  <si>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</si>
  <si>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</si>
  <si>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</si>
  <si>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</si>
  <si>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</si>
  <si>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</si>
  <si>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</si>
  <si>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</si>
  <si>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</si>
  <si>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</si>
  <si>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</si>
  <si>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</si>
  <si>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</si>
  <si>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</si>
  <si>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</si>
  <si>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</si>
  <si>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</si>
  <si>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</si>
  <si>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</si>
  <si>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</si>
  <si>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</si>
  <si>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</si>
  <si>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</si>
  <si>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</si>
  <si>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</si>
  <si>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</si>
  <si>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</si>
  <si>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</si>
  <si>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</si>
  <si>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</si>
  <si>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</si>
  <si>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</si>
  <si>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</si>
  <si>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</si>
  <si>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</si>
  <si>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</si>
  <si>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</si>
  <si>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</si>
  <si>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</si>
  <si>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</si>
  <si>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</si>
  <si>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</si>
  <si>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</si>
  <si>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</si>
  <si>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</si>
  <si>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</si>
  <si>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</si>
  <si>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</si>
  <si>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</si>
  <si>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</si>
  <si>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</si>
  <si>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</si>
  <si>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</si>
  <si>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</si>
  <si>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</si>
  <si>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</si>
  <si>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</si>
  <si>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</si>
  <si>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</si>
  <si>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</si>
  <si>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</si>
  <si>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</si>
  <si>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</si>
  <si>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</si>
  <si>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</si>
  <si>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</si>
  <si>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</si>
  <si>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</si>
  <si>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</si>
  <si>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</si>
  <si>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</si>
  <si>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</si>
  <si>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</si>
  <si>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</si>
  <si>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</si>
  <si>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</si>
  <si>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</si>
  <si>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</si>
  <si>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</si>
  <si>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</si>
  <si>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</si>
  <si>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</si>
  <si>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</si>
  <si>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</si>
  <si>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</si>
  <si>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</si>
  <si>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</si>
  <si>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</si>
  <si>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</si>
  <si>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</si>
  <si>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</si>
  <si>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</si>
  <si>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</si>
  <si>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</si>
  <si>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</si>
  <si>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</si>
  <si>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</si>
  <si>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</si>
  <si>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</si>
  <si>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</si>
  <si>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</si>
  <si>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</si>
  <si>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</si>
  <si>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</si>
  <si>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</si>
  <si>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</si>
  <si>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</si>
  <si>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</si>
  <si>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</si>
  <si>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</si>
  <si>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</si>
  <si>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</si>
  <si>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</si>
  <si>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</si>
  <si>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</si>
  <si>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</si>
  <si>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</si>
  <si>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</si>
  <si>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</si>
  <si>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</si>
  <si>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</si>
  <si>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</si>
  <si>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</si>
  <si>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</si>
  <si>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</si>
  <si>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</si>
  <si>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</si>
  <si>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</si>
  <si>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</si>
  <si>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</si>
  <si>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</si>
  <si>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</si>
  <si>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</si>
  <si>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</si>
  <si>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</si>
  <si>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</si>
  <si>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</si>
  <si>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</si>
  <si>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</si>
  <si>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</si>
  <si>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</si>
  <si>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</si>
  <si>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</si>
  <si>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</si>
  <si>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</si>
  <si>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</si>
  <si>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</si>
  <si>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</si>
  <si>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</si>
  <si>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</si>
  <si>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</si>
  <si>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</si>
  <si>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</si>
  <si>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</si>
  <si>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</si>
  <si>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</si>
  <si>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</si>
  <si>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</si>
  <si>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</si>
  <si>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</si>
  <si>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</si>
  <si>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</si>
  <si>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</si>
  <si>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</si>
  <si>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</si>
  <si>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</si>
  <si>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</si>
  <si>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</si>
  <si>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</si>
  <si>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</si>
  <si>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</si>
  <si>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</si>
  <si>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</si>
  <si>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</si>
  <si>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</si>
  <si>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</si>
  <si>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</si>
  <si>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</si>
  <si>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</si>
  <si>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</si>
  <si>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</si>
  <si>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</si>
  <si>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</si>
  <si>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</si>
  <si>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</si>
  <si>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</si>
  <si>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</si>
  <si>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</si>
  <si>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</si>
  <si>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</si>
  <si>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</si>
  <si>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</si>
  <si>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</si>
  <si>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</si>
  <si>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</si>
  <si>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</si>
  <si>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</si>
  <si>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</si>
  <si>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</si>
  <si>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</si>
  <si>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</si>
  <si>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</si>
  <si>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</si>
  <si>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</si>
  <si>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</si>
  <si>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</si>
  <si>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</si>
  <si>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</si>
  <si>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</si>
  <si>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</si>
  <si>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</si>
  <si>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</si>
  <si>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</si>
  <si>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</si>
  <si>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</si>
  <si>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</si>
  <si>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</si>
  <si>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</si>
  <si>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</si>
  <si>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</si>
  <si>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</si>
  <si>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</si>
  <si>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</si>
  <si>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</si>
  <si>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</si>
  <si>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</si>
  <si>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</si>
  <si>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</si>
  <si>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</si>
  <si>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</si>
  <si>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</si>
  <si>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</si>
  <si>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</si>
  <si>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</si>
  <si>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</si>
  <si>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</si>
  <si>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</si>
  <si>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</si>
  <si>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</si>
  <si>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</si>
  <si>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</si>
  <si>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</si>
  <si>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</si>
  <si>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</si>
  <si>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</si>
  <si>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</si>
  <si>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</si>
  <si>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</si>
  <si>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</si>
  <si>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</si>
  <si>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</si>
  <si>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</si>
  <si>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</si>
  <si>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</si>
  <si>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</si>
  <si>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</si>
  <si>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</si>
  <si>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</si>
  <si>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</si>
  <si>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</si>
  <si>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</si>
  <si>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</si>
  <si>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</si>
  <si>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</si>
  <si>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</si>
  <si>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</si>
  <si>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</si>
  <si>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</si>
  <si>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</si>
  <si>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</si>
  <si>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</si>
  <si>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</si>
  <si>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</si>
  <si>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</si>
  <si>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</si>
  <si>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</si>
  <si>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</si>
  <si>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</si>
  <si>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</si>
  <si>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</si>
  <si>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</si>
  <si>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</si>
  <si>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</si>
  <si>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</si>
  <si>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</si>
  <si>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</si>
  <si>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</si>
  <si>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</si>
  <si>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</si>
  <si>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</si>
  <si>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</si>
  <si>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</si>
  <si>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</si>
  <si>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</si>
  <si>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</si>
  <si>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</si>
  <si>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</si>
  <si>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</si>
  <si>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</si>
  <si>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</si>
  <si>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</si>
  <si>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</si>
  <si>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</si>
  <si>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</si>
  <si>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</si>
  <si>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</si>
  <si>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</si>
  <si>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</si>
  <si>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</si>
  <si>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</si>
  <si>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</si>
  <si>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</si>
  <si>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</si>
  <si>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</si>
  <si>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</si>
  <si>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</si>
  <si>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</si>
  <si>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</si>
  <si>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</si>
  <si>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</si>
  <si>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</si>
  <si>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</si>
  <si>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</si>
  <si>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</si>
  <si>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</si>
  <si>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</si>
  <si>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</si>
  <si>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</si>
  <si>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</si>
  <si>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</si>
  <si>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</si>
  <si>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</si>
  <si>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</si>
  <si>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</si>
  <si>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</si>
  <si>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</si>
  <si>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</si>
  <si>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</si>
  <si>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</si>
  <si>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</si>
  <si>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</si>
  <si>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</si>
  <si>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</si>
  <si>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</si>
  <si>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</si>
  <si>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</si>
  <si>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</si>
  <si>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</si>
  <si>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</si>
  <si>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</si>
  <si>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</si>
  <si>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</si>
  <si>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</si>
  <si>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</si>
  <si>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</si>
  <si>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</si>
  <si>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</si>
  <si>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</si>
  <si>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</si>
  <si>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</si>
  <si>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</si>
  <si>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</si>
  <si>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</si>
  <si>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</si>
  <si>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</si>
  <si>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</si>
  <si>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</si>
  <si>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</si>
  <si>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</si>
  <si>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</si>
  <si>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</si>
  <si>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</si>
  <si>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</si>
  <si>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</si>
  <si>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</si>
  <si>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</si>
  <si>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</si>
  <si>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</si>
  <si>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</si>
  <si>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</si>
  <si>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</si>
  <si>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</si>
  <si>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</si>
  <si>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</si>
  <si>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</si>
  <si>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</si>
  <si>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</si>
  <si>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</si>
  <si>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</si>
  <si>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</si>
  <si>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</si>
  <si>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</si>
  <si>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</si>
  <si>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</si>
  <si>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</si>
  <si>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</si>
  <si>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</si>
  <si>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</si>
  <si>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</si>
  <si>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</si>
  <si>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</si>
  <si>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</si>
  <si>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</si>
  <si>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</si>
  <si>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</si>
  <si>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</si>
  <si>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</si>
  <si>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</si>
  <si>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</si>
  <si>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</si>
  <si>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</si>
  <si>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</si>
  <si>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</si>
  <si>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</si>
  <si>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</si>
  <si>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</si>
  <si>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</si>
  <si>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</si>
  <si>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</si>
  <si>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</si>
  <si>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</si>
  <si>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</si>
  <si>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</si>
  <si>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</si>
  <si>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</si>
  <si>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</si>
  <si>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</si>
  <si>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</si>
  <si>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</si>
  <si>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</si>
  <si>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</si>
  <si>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</si>
  <si>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</si>
  <si>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</si>
  <si>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</si>
  <si>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</si>
  <si>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</si>
  <si>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</si>
  <si>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</si>
  <si>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</si>
  <si>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</si>
  <si>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</si>
  <si>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</si>
  <si>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</si>
  <si>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</si>
  <si>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</si>
  <si>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</si>
  <si>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</si>
  <si>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</si>
  <si>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</si>
  <si>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</si>
  <si>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</si>
  <si>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</si>
  <si>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</si>
  <si>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</si>
  <si>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</si>
  <si>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</si>
  <si>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</si>
  <si>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</si>
  <si>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</si>
  <si>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</si>
  <si>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</si>
  <si>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</si>
  <si>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</si>
  <si>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</si>
  <si>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</si>
  <si>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</si>
  <si>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</si>
  <si>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</si>
  <si>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</si>
  <si>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</si>
  <si>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</si>
  <si>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</si>
  <si>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</si>
  <si>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</si>
  <si>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</si>
  <si>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</si>
  <si>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</si>
  <si>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</si>
  <si>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</si>
  <si>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</si>
  <si>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</si>
  <si>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</si>
  <si>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</si>
  <si>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</si>
  <si>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</si>
  <si>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</si>
  <si>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</si>
  <si>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</si>
  <si>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</si>
  <si>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</si>
  <si>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</si>
  <si>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</si>
  <si>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</si>
  <si>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</si>
  <si>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</si>
  <si>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</si>
  <si>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</si>
  <si>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</si>
  <si>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</si>
  <si>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</si>
  <si>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</si>
  <si>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</si>
  <si>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</si>
  <si>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</si>
  <si>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</si>
  <si>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</si>
  <si>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</si>
  <si>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</si>
  <si>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</si>
  <si>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</si>
  <si>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</si>
  <si>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</si>
  <si>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</si>
  <si>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</si>
  <si>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</si>
  <si>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</si>
  <si>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</si>
  <si>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</si>
  <si>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</si>
  <si>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</si>
  <si>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</si>
  <si>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</si>
  <si>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</si>
  <si>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</si>
  <si>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</si>
  <si>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</si>
  <si>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</si>
  <si>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</si>
  <si>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</si>
  <si>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</si>
  <si>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</si>
  <si>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</si>
  <si>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</si>
  <si>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</si>
  <si>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</si>
  <si>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</si>
  <si>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</si>
  <si>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</si>
  <si>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</si>
  <si>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</si>
  <si>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</si>
  <si>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</si>
  <si>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</si>
  <si>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</si>
  <si>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</si>
  <si>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</si>
  <si>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</si>
  <si>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</si>
  <si>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</si>
  <si>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</si>
  <si>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</si>
  <si>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</si>
  <si>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</si>
  <si>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</si>
  <si>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</si>
  <si>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</si>
  <si>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</si>
  <si>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</si>
  <si>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</si>
  <si>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</si>
  <si>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</si>
  <si>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</si>
  <si>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</si>
  <si>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</si>
  <si>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</si>
  <si>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</si>
  <si>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</si>
  <si>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</si>
  <si>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</si>
  <si>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</si>
  <si>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</si>
  <si>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</si>
  <si>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</si>
  <si>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</si>
  <si>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</si>
  <si>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</si>
  <si>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</si>
  <si>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</si>
  <si>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</si>
  <si>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</si>
  <si>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</si>
  <si>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</si>
  <si>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</si>
  <si>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</si>
  <si>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</si>
  <si>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</si>
  <si>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</si>
  <si>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</si>
  <si>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</si>
  <si>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</si>
  <si>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</si>
  <si>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</si>
  <si>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</si>
  <si>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</si>
  <si>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</si>
  <si>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</si>
  <si>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</si>
  <si>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</si>
  <si>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</si>
  <si>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</si>
  <si>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</si>
  <si>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</si>
  <si>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</si>
  <si>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</si>
  <si>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</si>
  <si>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</si>
  <si>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</si>
  <si>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</si>
  <si>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</si>
  <si>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</si>
  <si>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</si>
  <si>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</si>
  <si>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</si>
  <si>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</si>
  <si>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</si>
  <si>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</si>
  <si>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</si>
  <si>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</si>
  <si>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</si>
  <si>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</si>
  <si>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</si>
  <si>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</si>
  <si>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</si>
  <si>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</si>
  <si>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</si>
  <si>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</si>
  <si>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</si>
  <si>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</si>
  <si>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</si>
  <si>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</si>
  <si>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</si>
  <si>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</si>
  <si>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</si>
  <si>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</si>
  <si>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</si>
  <si>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</si>
  <si>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</si>
  <si>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</si>
  <si>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</si>
  <si>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</si>
  <si>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</si>
  <si>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</si>
  <si>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</si>
  <si>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</si>
  <si>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</si>
  <si>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</si>
  <si>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</si>
  <si>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</si>
  <si>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</si>
  <si>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</si>
  <si>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</si>
  <si>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</si>
  <si>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</si>
  <si>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</si>
  <si>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</si>
  <si>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</si>
  <si>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</si>
  <si>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</si>
  <si>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</si>
  <si>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</si>
  <si>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</si>
  <si>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</si>
  <si>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</si>
  <si>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</si>
  <si>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</si>
  <si>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</si>
  <si>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</si>
  <si>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</si>
  <si>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</si>
  <si>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</si>
  <si>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</si>
  <si>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</si>
  <si>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</si>
  <si>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</si>
  <si>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</si>
  <si>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</si>
  <si>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</si>
  <si>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</si>
  <si>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</si>
  <si>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</si>
  <si>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</si>
  <si>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</si>
  <si>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</si>
  <si>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</si>
  <si>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</si>
  <si>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</si>
  <si>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</si>
  <si>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</si>
  <si>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</si>
  <si>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</si>
  <si>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</si>
  <si>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</si>
  <si>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</si>
  <si>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</si>
  <si>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</si>
  <si>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</si>
  <si>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</si>
  <si>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</si>
  <si>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</si>
  <si>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</si>
  <si>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</si>
  <si>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</si>
  <si>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</si>
  <si>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</si>
  <si>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</si>
  <si>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</si>
  <si>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</si>
  <si>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</si>
  <si>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</si>
  <si>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</si>
  <si>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</si>
  <si>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</si>
  <si>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</si>
  <si>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</si>
  <si>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</si>
  <si>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</si>
  <si>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</si>
  <si>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</si>
  <si>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</si>
  <si>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</si>
  <si>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</si>
  <si>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</si>
  <si>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</si>
  <si>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</si>
  <si>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</si>
  <si>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</si>
  <si>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</si>
  <si>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</si>
  <si>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</si>
  <si>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</si>
  <si>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</si>
  <si>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</si>
  <si>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</si>
  <si>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</si>
  <si>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</si>
  <si>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</si>
  <si>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</si>
  <si>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</si>
  <si>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</si>
  <si>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</si>
  <si>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</si>
  <si>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</si>
  <si>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</si>
  <si>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</si>
  <si>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</si>
  <si>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</si>
  <si>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</si>
  <si>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</si>
  <si>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</si>
  <si>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</si>
  <si>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</si>
  <si>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</si>
  <si>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</si>
  <si>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</si>
  <si>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</si>
  <si>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</si>
  <si>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</si>
  <si>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</si>
  <si>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</si>
  <si>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</si>
  <si>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</si>
  <si>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</si>
  <si>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</si>
  <si>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</si>
  <si>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</si>
  <si>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</si>
  <si>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</si>
  <si>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</si>
  <si>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</si>
  <si>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</si>
  <si>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</si>
  <si>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</si>
  <si>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</si>
  <si>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</si>
  <si>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</si>
  <si>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</si>
  <si>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</si>
  <si>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</si>
  <si>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</si>
  <si>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</si>
  <si>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</si>
  <si>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</si>
  <si>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</si>
  <si>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</si>
  <si>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</si>
  <si>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</si>
  <si>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</si>
  <si>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</si>
  <si>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</si>
  <si>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</si>
  <si>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</si>
  <si>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</si>
  <si>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</si>
  <si>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</si>
  <si>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</si>
  <si>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</si>
  <si>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</si>
  <si>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</si>
  <si>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</si>
  <si>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</si>
  <si>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</si>
  <si>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</si>
  <si>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</si>
  <si>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</si>
  <si>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</si>
  <si>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</si>
  <si>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</si>
  <si>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</si>
  <si>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</si>
  <si>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</si>
  <si>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</si>
  <si>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</si>
  <si>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</si>
  <si>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</si>
  <si>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</si>
  <si>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</si>
  <si>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</si>
  <si>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</si>
  <si>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</si>
  <si>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</si>
  <si>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</si>
  <si>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</si>
  <si>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</si>
  <si>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</si>
  <si>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</si>
  <si>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</si>
  <si>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</si>
  <si>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</si>
  <si>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</si>
  <si>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</si>
  <si>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</si>
  <si>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</si>
  <si>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</si>
  <si>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</si>
  <si>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</si>
  <si>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</si>
  <si>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</si>
  <si>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</si>
  <si>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</si>
  <si>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</si>
  <si>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</si>
  <si>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</si>
  <si>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</si>
  <si>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</si>
  <si>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</si>
  <si>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</si>
  <si>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</si>
  <si>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</si>
  <si>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</si>
  <si>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</si>
  <si>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</si>
  <si>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</si>
  <si>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</si>
  <si>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</si>
  <si>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</si>
  <si>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</si>
  <si>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</si>
  <si>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</si>
  <si>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</si>
  <si>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</si>
  <si>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</si>
  <si>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</si>
  <si>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</si>
  <si>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</si>
  <si>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</si>
  <si>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</si>
  <si>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</si>
  <si>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</si>
  <si>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</si>
  <si>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</si>
  <si>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</si>
  <si>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</si>
  <si>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</si>
  <si>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</si>
  <si>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</si>
  <si>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</si>
  <si>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</si>
  <si>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</si>
  <si>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</si>
  <si>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</si>
  <si>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</si>
  <si>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</si>
  <si>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</si>
  <si>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</si>
  <si>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</si>
  <si>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</si>
  <si>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</si>
  <si>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</si>
  <si>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</si>
  <si>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</si>
  <si>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</si>
  <si>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</si>
  <si>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</si>
  <si>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</si>
  <si>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</si>
  <si>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</si>
  <si>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</si>
  <si>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</si>
  <si>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</si>
  <si>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</si>
  <si>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</si>
  <si>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</si>
  <si>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</si>
  <si>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</si>
  <si>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</si>
  <si>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</si>
  <si>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</si>
  <si>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</si>
  <si>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</si>
  <si>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</si>
  <si>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</si>
  <si>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</si>
  <si>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</si>
  <si>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</si>
  <si>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</si>
  <si>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</si>
  <si>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</si>
  <si>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</si>
  <si>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</si>
  <si>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</si>
  <si>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</si>
  <si>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</si>
  <si>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</si>
  <si>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</si>
  <si>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</si>
  <si>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</si>
  <si>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</si>
  <si>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</si>
  <si>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</si>
  <si>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</si>
  <si>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</si>
  <si>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</si>
  <si>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</si>
  <si>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</si>
  <si>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</si>
  <si>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</si>
  <si>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</si>
  <si>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</si>
  <si>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</si>
  <si>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</si>
  <si>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</si>
  <si>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</si>
  <si>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</si>
  <si>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</si>
  <si>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</si>
  <si>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</si>
  <si>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</si>
  <si>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</si>
  <si>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</si>
  <si>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</si>
  <si>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</si>
  <si>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</si>
  <si>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</si>
  <si>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</si>
  <si>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</si>
  <si>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</si>
  <si>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</si>
  <si>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</si>
  <si>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</si>
  <si>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</si>
  <si>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</si>
  <si>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</si>
  <si>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</si>
  <si>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</si>
  <si>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</si>
  <si>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</si>
  <si>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</si>
  <si>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</si>
  <si>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</si>
  <si>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</si>
  <si>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</si>
  <si>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</si>
  <si>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</si>
  <si>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</si>
  <si>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</si>
  <si>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</si>
  <si>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</si>
  <si>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</si>
  <si>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</si>
  <si>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</si>
  <si>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</si>
  <si>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</si>
  <si>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</si>
  <si>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</si>
  <si>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</si>
  <si>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</si>
  <si>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</si>
  <si>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</si>
  <si>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</si>
  <si>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</si>
  <si>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</si>
  <si>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</si>
  <si>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</si>
  <si>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</si>
  <si>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</si>
  <si>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</si>
  <si>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</si>
  <si>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</si>
  <si>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</si>
  <si>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</si>
  <si>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</si>
  <si>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</si>
  <si>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</si>
  <si>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</si>
  <si>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</si>
  <si>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</si>
  <si>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</si>
  <si>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</si>
  <si>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</si>
  <si>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</si>
  <si>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</si>
  <si>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</si>
  <si>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</si>
  <si>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</si>
  <si>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</si>
  <si>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</si>
  <si>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</si>
  <si>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</si>
  <si>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</si>
  <si>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</si>
  <si>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</si>
  <si>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</si>
  <si>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</si>
  <si>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</si>
  <si>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</si>
  <si>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</si>
  <si>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</si>
  <si>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</si>
  <si>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</si>
  <si>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</si>
  <si>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</si>
  <si>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</si>
  <si>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</si>
  <si>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</si>
  <si>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</si>
  <si>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</si>
  <si>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</si>
  <si>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</si>
  <si>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</si>
  <si>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</si>
  <si>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</si>
  <si>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</si>
  <si>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</si>
  <si>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</si>
  <si>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</si>
  <si>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</si>
  <si>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</si>
  <si>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</si>
  <si>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</si>
  <si>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</si>
  <si>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</si>
  <si>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</si>
  <si>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</si>
  <si>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</si>
  <si>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</si>
  <si>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</si>
  <si>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</si>
  <si>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</si>
  <si>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</si>
  <si>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</si>
  <si>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</si>
  <si>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</si>
  <si>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</si>
  <si>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</si>
  <si>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</si>
  <si>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</si>
  <si>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</si>
  <si>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</si>
  <si>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</si>
  <si>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</si>
  <si>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</si>
  <si>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</si>
  <si>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</si>
  <si>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</si>
  <si>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</si>
  <si>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</si>
  <si>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</si>
  <si>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</si>
  <si>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</si>
  <si>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</si>
  <si>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</si>
  <si>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</si>
  <si>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</si>
  <si>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</si>
  <si>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</si>
  <si>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</si>
  <si>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</si>
  <si>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</si>
  <si>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</si>
  <si>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</si>
  <si>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</si>
  <si>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</si>
  <si>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</si>
  <si>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</si>
  <si>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</si>
  <si>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</si>
  <si>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</si>
  <si>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</si>
  <si>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</si>
  <si>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</si>
  <si>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</si>
  <si>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</si>
  <si>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</si>
  <si>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</si>
  <si>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</si>
  <si>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</si>
  <si>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</si>
  <si>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</si>
  <si>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</si>
  <si>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</si>
  <si>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</si>
  <si>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</si>
  <si>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</si>
  <si>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</si>
  <si>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</si>
  <si>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</si>
  <si>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</si>
  <si>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</si>
  <si>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</si>
  <si>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</si>
  <si>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</si>
  <si>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</si>
  <si>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</si>
  <si>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</si>
  <si>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</si>
  <si>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</si>
  <si>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</si>
  <si>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</si>
  <si>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</si>
  <si>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</si>
  <si>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</si>
  <si>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</si>
  <si>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</si>
  <si>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</si>
  <si>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</si>
  <si>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</si>
  <si>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</si>
  <si>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</si>
  <si>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</si>
  <si>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</si>
  <si>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</si>
  <si>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</si>
  <si>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</si>
  <si>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</si>
  <si>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</si>
  <si>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</si>
  <si>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</si>
  <si>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</si>
  <si>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</si>
  <si>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</si>
  <si>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</si>
  <si>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</si>
  <si>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</si>
  <si>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</si>
  <si>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</si>
  <si>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</si>
  <si>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</si>
  <si>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</si>
  <si>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</si>
  <si>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</si>
  <si>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</si>
  <si>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</si>
  <si>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</si>
  <si>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</si>
  <si>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</si>
  <si>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</si>
  <si>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</si>
  <si>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</si>
  <si>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</si>
  <si>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</si>
  <si>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</si>
  <si>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</si>
  <si>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</si>
  <si>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</si>
  <si>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</si>
  <si>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</si>
  <si>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</si>
  <si>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</si>
  <si>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</si>
  <si>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</si>
  <si>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</si>
  <si>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</si>
  <si>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</si>
  <si>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</si>
  <si>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</si>
  <si>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</si>
  <si>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</si>
  <si>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</si>
  <si>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</si>
  <si>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</si>
  <si>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</si>
  <si>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</si>
  <si>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</si>
  <si>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</si>
  <si>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</si>
  <si>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</si>
  <si>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</si>
  <si>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</si>
  <si>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</si>
  <si>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</si>
  <si>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</si>
  <si>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</si>
  <si>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</si>
  <si>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</si>
  <si>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</si>
  <si>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</si>
  <si>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</si>
  <si>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</si>
  <si>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</si>
  <si>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</si>
  <si>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</si>
  <si>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</si>
  <si>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</si>
  <si>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</si>
  <si>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</si>
  <si>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</si>
  <si>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</si>
  <si>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</si>
  <si>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</si>
  <si>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</si>
  <si>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</si>
  <si>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</si>
  <si>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</si>
  <si>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</si>
  <si>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</si>
  <si>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</si>
  <si>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</si>
  <si>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</si>
  <si>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</si>
  <si>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</si>
  <si>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</si>
  <si>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</si>
  <si>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</si>
  <si>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</si>
  <si>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</si>
  <si>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</si>
  <si>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</si>
  <si>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</si>
  <si>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</si>
  <si>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</si>
  <si>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</si>
  <si>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</si>
  <si>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</si>
  <si>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</si>
  <si>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</si>
  <si>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</si>
  <si>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</si>
  <si>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</si>
  <si>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</si>
  <si>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</si>
  <si>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</si>
  <si>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</si>
  <si>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</si>
  <si>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</si>
  <si>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</si>
  <si>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</si>
  <si>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</si>
  <si>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</si>
  <si>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</si>
  <si>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</si>
  <si>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</si>
  <si>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</si>
  <si>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</si>
  <si>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</si>
  <si>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</si>
  <si>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</si>
  <si>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</si>
  <si>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</si>
  <si>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</si>
  <si>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</si>
  <si>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</si>
  <si>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</si>
  <si>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</si>
  <si>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</si>
  <si>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</si>
  <si>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</si>
  <si>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</si>
  <si>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</si>
  <si>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</si>
  <si>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</si>
  <si>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</si>
  <si>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</si>
  <si>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</si>
  <si>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</si>
  <si>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</si>
  <si>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</si>
  <si>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</si>
  <si>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</si>
  <si>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</si>
  <si>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</si>
  <si>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</si>
  <si>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</si>
  <si>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</si>
  <si>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</si>
  <si>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</si>
  <si>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</si>
  <si>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</si>
  <si>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</si>
  <si>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</si>
  <si>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</si>
  <si>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</si>
  <si>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</si>
  <si>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</si>
  <si>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</si>
  <si>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</si>
  <si>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</si>
  <si>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</si>
  <si>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</si>
  <si>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</si>
  <si>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</si>
  <si>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</si>
  <si>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</si>
  <si>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</si>
  <si>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</si>
  <si>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</si>
  <si>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</si>
  <si>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</si>
  <si>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</si>
  <si>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</si>
  <si>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</si>
  <si>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</si>
  <si>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</si>
  <si>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</si>
  <si>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</si>
  <si>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</si>
  <si>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</si>
  <si>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</si>
  <si>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</si>
  <si>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</si>
  <si>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</si>
  <si>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</si>
  <si>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</si>
  <si>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</si>
  <si>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</si>
  <si>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</si>
  <si>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</si>
  <si>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</si>
  <si>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</si>
  <si>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</si>
  <si>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</si>
  <si>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</si>
  <si>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</si>
  <si>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</si>
  <si>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</si>
  <si>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</si>
  <si>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</si>
  <si>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</si>
  <si>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</si>
  <si>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</si>
  <si>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</si>
  <si>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</si>
  <si>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</si>
  <si>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</si>
  <si>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</si>
  <si>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</si>
  <si>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</si>
  <si>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</si>
  <si>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</si>
  <si>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</si>
  <si>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</si>
  <si>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</si>
  <si>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</si>
  <si>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</si>
  <si>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</si>
  <si>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</si>
  <si>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</si>
  <si>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</si>
  <si>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</si>
  <si>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</si>
  <si>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</si>
  <si>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</si>
  <si>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</si>
  <si>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</si>
  <si>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</si>
  <si>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</si>
  <si>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</si>
  <si>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</si>
  <si>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</si>
  <si>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</si>
  <si>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</si>
  <si>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</si>
  <si>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</si>
  <si>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</si>
  <si>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</si>
  <si>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</si>
  <si>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</si>
  <si>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</si>
  <si>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</si>
  <si>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</si>
  <si>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</si>
  <si>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</si>
  <si>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</si>
  <si>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</si>
  <si>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</si>
  <si>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</si>
  <si>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</si>
  <si>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</si>
  <si>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</si>
  <si>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</si>
  <si>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</si>
  <si>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</si>
  <si>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</si>
  <si>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</si>
  <si>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</si>
  <si>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</si>
  <si>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</si>
  <si>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</si>
  <si>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</si>
  <si>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</si>
  <si>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</si>
  <si>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</si>
  <si>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</si>
  <si>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</si>
  <si>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</si>
  <si>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</si>
  <si>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</si>
  <si>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</si>
  <si>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</si>
  <si>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</si>
  <si>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</si>
  <si>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</si>
  <si>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</si>
  <si>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</si>
  <si>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</si>
  <si>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</si>
  <si>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</si>
  <si>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</si>
  <si>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</si>
  <si>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</si>
  <si>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</si>
  <si>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</si>
  <si>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</si>
  <si>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</si>
  <si>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</si>
  <si>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</si>
  <si>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</si>
  <si>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</si>
  <si>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</si>
  <si>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</si>
  <si>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</si>
  <si>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</si>
  <si>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</si>
  <si>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</si>
  <si>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</si>
  <si>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</si>
  <si>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</si>
  <si>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</si>
  <si>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</si>
  <si>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</si>
  <si>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</si>
  <si>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</si>
  <si>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</si>
  <si>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</si>
  <si>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</si>
  <si>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</si>
  <si>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</si>
  <si>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</si>
  <si>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</si>
  <si>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</si>
  <si>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</si>
  <si>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</si>
  <si>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</si>
  <si>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</si>
  <si>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</si>
  <si>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</si>
  <si>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</si>
  <si>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</si>
  <si>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</si>
  <si>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</si>
  <si>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</si>
  <si>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</si>
  <si>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</si>
  <si>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</si>
  <si>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</si>
  <si>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</si>
  <si>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</si>
  <si>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</si>
  <si>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</si>
  <si>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</si>
  <si>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</si>
  <si>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</si>
  <si>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</si>
  <si>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</si>
  <si>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</si>
  <si>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</si>
  <si>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</si>
  <si>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</si>
  <si>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</si>
  <si>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</si>
  <si>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</si>
  <si>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</si>
  <si>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</si>
  <si>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</si>
  <si>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</si>
  <si>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</si>
  <si>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</si>
  <si>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</si>
  <si>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</si>
  <si>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</si>
  <si>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</si>
  <si>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</si>
  <si>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</si>
  <si>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</si>
  <si>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</si>
  <si>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</si>
  <si>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</si>
  <si>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</si>
  <si>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</si>
  <si>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</si>
  <si>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</si>
  <si>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</si>
  <si>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</si>
  <si>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</si>
  <si>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</si>
  <si>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</si>
  <si>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</si>
  <si>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</si>
  <si>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</si>
  <si>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</si>
  <si>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</si>
  <si>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</si>
  <si>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</si>
  <si>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</si>
  <si>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</si>
  <si>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</si>
  <si>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</si>
  <si>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</si>
  <si>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</si>
  <si>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</si>
  <si>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</si>
  <si>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</si>
  <si>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</si>
  <si>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</si>
  <si>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</si>
  <si>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</si>
  <si>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</si>
  <si>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</si>
  <si>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</si>
  <si>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</si>
  <si>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</si>
  <si>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</si>
  <si>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</si>
  <si>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</si>
  <si>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</si>
  <si>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</si>
  <si>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</si>
  <si>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</si>
  <si>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</si>
  <si>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</si>
  <si>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</si>
  <si>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</si>
  <si>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</si>
  <si>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</si>
  <si>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</si>
  <si>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</si>
  <si>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</si>
  <si>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</si>
  <si>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</si>
  <si>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</si>
  <si>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</si>
  <si>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</si>
  <si>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</si>
  <si>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</si>
  <si>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</si>
  <si>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</si>
  <si>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</si>
  <si>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</si>
  <si>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</si>
  <si>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</si>
  <si>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</si>
  <si>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</si>
  <si>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</si>
  <si>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</si>
  <si>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</si>
  <si>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</si>
  <si>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</si>
  <si>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</si>
  <si>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</si>
  <si>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</si>
  <si>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</si>
  <si>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</si>
  <si>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</si>
  <si>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</si>
  <si>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</si>
  <si>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</si>
  <si>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</si>
  <si>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</si>
  <si>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</si>
  <si>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</si>
  <si>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</si>
  <si>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</si>
  <si>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</si>
  <si>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</si>
  <si>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</si>
  <si>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</si>
  <si>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</si>
  <si>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</si>
  <si>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</si>
  <si>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</si>
  <si>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</si>
  <si>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</si>
  <si>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</si>
  <si>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</si>
  <si>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</si>
  <si>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</si>
  <si>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</si>
  <si>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</si>
  <si>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</si>
  <si>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</si>
  <si>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</si>
  <si>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</si>
  <si>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</si>
  <si>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</si>
  <si>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</si>
  <si>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</si>
  <si>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</si>
  <si>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</si>
  <si>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</si>
  <si>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</si>
  <si>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</si>
  <si>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</si>
  <si>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</si>
  <si>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</si>
  <si>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</si>
  <si>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</si>
  <si>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</si>
  <si>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</si>
  <si>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</si>
  <si>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</si>
  <si>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</si>
  <si>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</si>
  <si>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</si>
  <si>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</si>
  <si>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</si>
  <si>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</si>
  <si>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</si>
  <si>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</si>
  <si>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</si>
  <si>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</si>
  <si>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</si>
  <si>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</si>
  <si>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</si>
  <si>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</si>
  <si>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</si>
  <si>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</si>
  <si>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</si>
  <si>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</si>
  <si>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</si>
  <si>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</si>
  <si>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</si>
  <si>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</si>
  <si>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</si>
  <si>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</si>
  <si>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</si>
  <si>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</si>
  <si>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</si>
  <si>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</si>
  <si>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</si>
  <si>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</si>
  <si>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</si>
  <si>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</si>
  <si>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</si>
  <si>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</si>
  <si>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</si>
  <si>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</si>
  <si>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</si>
  <si>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</si>
  <si>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</si>
  <si>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</si>
  <si>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</si>
  <si>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</si>
  <si>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</si>
  <si>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</si>
  <si>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</si>
  <si>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</si>
  <si>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</si>
  <si>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</si>
  <si>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</si>
  <si>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</si>
  <si>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</si>
  <si>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</si>
  <si>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</si>
  <si>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</si>
  <si>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</si>
  <si>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</si>
  <si>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</si>
  <si>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</si>
  <si>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</si>
  <si>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</si>
  <si>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</si>
  <si>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</si>
  <si>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</si>
  <si>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</si>
  <si>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</si>
  <si>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</si>
  <si>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</si>
  <si>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</si>
  <si>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</si>
  <si>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</si>
  <si>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</si>
  <si>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</si>
  <si>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</si>
  <si>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</si>
  <si>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</si>
  <si>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</si>
  <si>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</si>
  <si>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</si>
  <si>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</si>
  <si>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</si>
  <si>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</si>
  <si>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</si>
  <si>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</si>
  <si>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</si>
  <si>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</si>
  <si>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</si>
  <si>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</si>
  <si>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</si>
  <si>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</si>
  <si>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</si>
  <si>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</si>
  <si>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</si>
  <si>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</si>
  <si>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</si>
  <si>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</si>
  <si>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</si>
  <si>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</si>
  <si>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</si>
  <si>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</si>
  <si>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</si>
  <si>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</si>
  <si>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</si>
  <si>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</si>
  <si>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</si>
  <si>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</si>
  <si>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</si>
  <si>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</si>
  <si>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</si>
  <si>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</si>
  <si>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</si>
  <si>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</si>
  <si>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</si>
  <si>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</si>
  <si>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</si>
  <si>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</si>
  <si>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</si>
  <si>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</si>
  <si>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</si>
  <si>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</si>
  <si>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</si>
  <si>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</si>
  <si>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</si>
  <si>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</si>
  <si>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</si>
  <si>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</si>
  <si>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</si>
  <si>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</si>
  <si>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</si>
  <si>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</si>
  <si>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</si>
  <si>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</si>
  <si>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</si>
  <si>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</si>
  <si>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</si>
  <si>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</si>
  <si>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</si>
  <si>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</si>
  <si>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</si>
  <si>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</si>
  <si>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</si>
  <si>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</si>
  <si>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</si>
  <si>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</si>
  <si>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</si>
  <si>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</si>
  <si>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</si>
  <si>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</si>
  <si>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</si>
  <si>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</si>
  <si>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</si>
  <si>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</si>
  <si>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</si>
  <si>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</si>
  <si>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</si>
  <si>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</si>
  <si>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</si>
  <si>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</si>
  <si>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</si>
  <si>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</si>
  <si>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</si>
  <si>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</si>
  <si>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</si>
  <si>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</si>
  <si>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</si>
  <si>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</si>
  <si>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</si>
  <si>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</si>
  <si>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</si>
  <si>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</si>
  <si>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</si>
  <si>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</si>
  <si>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</si>
  <si>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</si>
  <si>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</si>
  <si>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</si>
  <si>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</si>
  <si>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</si>
  <si>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</si>
  <si>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</si>
  <si>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</si>
  <si>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</si>
  <si>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</si>
  <si>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</si>
  <si>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</si>
  <si>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</si>
  <si>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</si>
  <si>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</si>
  <si>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</si>
  <si>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</si>
  <si>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</si>
  <si>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</si>
  <si>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</si>
  <si>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</si>
  <si>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</si>
  <si>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</si>
  <si>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</si>
  <si>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</si>
  <si>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</si>
  <si>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</si>
  <si>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</si>
  <si>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</si>
  <si>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</si>
  <si>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</si>
  <si>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</si>
  <si>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</si>
  <si>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</si>
  <si>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</si>
  <si>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</si>
  <si>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</si>
  <si>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</si>
  <si>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</si>
  <si>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</si>
  <si>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</si>
  <si>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</si>
  <si>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</si>
  <si>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</si>
  <si>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</si>
  <si>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</si>
  <si>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</si>
  <si>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</si>
  <si>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</si>
  <si>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</si>
  <si>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</si>
  <si>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</si>
  <si>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</si>
  <si>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</si>
  <si>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</si>
  <si>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</si>
  <si>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</si>
  <si>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</si>
  <si>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</si>
  <si>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</si>
  <si>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</si>
  <si>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</si>
  <si>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</si>
  <si>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</si>
  <si>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</si>
  <si>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</si>
  <si>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</si>
  <si>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</si>
  <si>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</si>
  <si>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</si>
  <si>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</si>
  <si>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</si>
  <si>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</si>
  <si>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</si>
  <si>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</si>
  <si>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</si>
  <si>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</si>
  <si>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</si>
  <si>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</si>
  <si>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</si>
  <si>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</si>
  <si>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</si>
  <si>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</si>
  <si>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</si>
  <si>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</si>
  <si>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</si>
  <si>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</si>
  <si>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</si>
  <si>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</si>
  <si>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</si>
  <si>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</si>
  <si>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</si>
  <si>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</si>
  <si>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</si>
  <si>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</si>
  <si>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</si>
  <si>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</si>
  <si>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</si>
  <si>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</si>
  <si>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</si>
  <si>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</si>
  <si>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</si>
  <si>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</si>
  <si>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</si>
  <si>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</si>
  <si>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</si>
  <si>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</si>
  <si>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</si>
  <si>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</si>
  <si>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</si>
  <si>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</si>
  <si>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</si>
  <si>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</si>
  <si>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</si>
  <si>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</si>
  <si>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</si>
  <si>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</si>
  <si>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</si>
  <si>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</si>
  <si>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</si>
  <si>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</si>
  <si>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</si>
  <si>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</si>
  <si>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</si>
  <si>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</si>
  <si>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</si>
  <si>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</si>
  <si>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</si>
  <si>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</si>
  <si>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</si>
  <si>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</si>
  <si>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</si>
  <si>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</si>
  <si>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</si>
  <si>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</si>
  <si>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</si>
  <si>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</si>
  <si>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</si>
  <si>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</si>
  <si>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</si>
  <si>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</si>
  <si>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</si>
  <si>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</si>
  <si>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</si>
  <si>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</si>
  <si>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</si>
  <si>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</si>
  <si>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</si>
  <si>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</si>
  <si>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</si>
  <si>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</si>
  <si>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</si>
  <si>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</si>
  <si>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</si>
  <si>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</si>
  <si>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</si>
  <si>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</si>
  <si>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</si>
  <si>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</si>
  <si>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</si>
  <si>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</si>
  <si>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</si>
  <si>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</si>
  <si>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</si>
  <si>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</si>
  <si>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</si>
  <si>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</si>
  <si>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</si>
  <si>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</si>
  <si>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</si>
  <si>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</si>
  <si>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</si>
  <si>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</si>
  <si>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</si>
  <si>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</si>
  <si>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</si>
  <si>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</si>
  <si>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</si>
  <si>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</si>
  <si>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</si>
  <si>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</si>
  <si>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</si>
  <si>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</si>
  <si>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</si>
  <si>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</si>
  <si>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</si>
  <si>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</si>
  <si>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</si>
  <si>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</si>
  <si>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</si>
  <si>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</si>
  <si>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</si>
  <si>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</si>
  <si>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</si>
  <si>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</si>
  <si>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</si>
  <si>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</si>
  <si>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</si>
  <si>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</si>
  <si>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</si>
  <si>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</si>
  <si>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</si>
  <si>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</si>
  <si>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</si>
  <si>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</si>
  <si>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</si>
  <si>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</si>
  <si>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</si>
  <si>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</si>
  <si>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</si>
  <si>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</si>
  <si>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</si>
  <si>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</si>
  <si>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</si>
  <si>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</si>
  <si>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</si>
  <si>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</si>
  <si>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</si>
  <si>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</si>
  <si>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</si>
  <si>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</si>
  <si>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</si>
  <si>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</si>
  <si>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</si>
  <si>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</si>
  <si>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</si>
  <si>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</si>
  <si>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</si>
  <si>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</si>
  <si>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</si>
  <si>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</si>
  <si>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</si>
  <si>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</si>
  <si>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</si>
  <si>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</si>
  <si>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</si>
  <si>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</si>
  <si>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</si>
  <si>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</si>
  <si>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</si>
  <si>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</si>
  <si>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</si>
  <si>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</si>
  <si>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</si>
  <si>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</si>
  <si>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</si>
  <si>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</si>
  <si>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</si>
  <si>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</si>
  <si>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</si>
  <si>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</si>
  <si>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</si>
  <si>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</si>
  <si>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</si>
  <si>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</si>
  <si>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</si>
  <si>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</si>
  <si>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</si>
  <si>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</si>
  <si>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</si>
  <si>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</si>
  <si>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</si>
  <si>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</si>
  <si>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</si>
  <si>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</si>
  <si>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</si>
  <si>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</si>
  <si>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</si>
  <si>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</si>
  <si>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</si>
  <si>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</si>
  <si>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</si>
  <si>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</si>
  <si>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</si>
  <si>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</si>
  <si>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</si>
  <si>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</si>
  <si>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</si>
  <si>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</si>
  <si>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</si>
  <si>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</si>
  <si>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</si>
  <si>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</si>
  <si>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</si>
  <si>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</si>
  <si>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</si>
  <si>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</si>
  <si>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</si>
  <si>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</si>
  <si>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</si>
  <si>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</si>
  <si>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</si>
  <si>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</si>
  <si>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</si>
  <si>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</si>
  <si>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</si>
  <si>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</si>
  <si>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</si>
  <si>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</si>
  <si>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</si>
  <si>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</si>
  <si>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</si>
  <si>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</si>
  <si>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</si>
  <si>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</si>
  <si>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</si>
  <si>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</si>
  <si>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</si>
  <si>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</si>
  <si>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</si>
  <si>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</si>
  <si>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</si>
  <si>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</si>
  <si>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</si>
  <si>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</si>
  <si>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</si>
  <si>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</si>
  <si>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</si>
  <si>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</si>
  <si>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</si>
  <si>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</si>
  <si>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</si>
  <si>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</si>
  <si>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</si>
  <si>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</si>
  <si>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</si>
  <si>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</si>
  <si>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</si>
  <si>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</si>
  <si>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</si>
  <si>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</si>
  <si>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</si>
  <si>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</si>
  <si>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</si>
  <si>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</si>
  <si>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</si>
  <si>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</si>
  <si>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</si>
  <si>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</si>
  <si>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</si>
  <si>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</si>
  <si>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</si>
  <si>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</si>
  <si>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</si>
  <si>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</si>
  <si>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</si>
  <si>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</si>
  <si>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</si>
  <si>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</si>
  <si>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</si>
  <si>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</si>
  <si>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</si>
  <si>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</si>
  <si>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</si>
  <si>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</si>
  <si>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</si>
  <si>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</si>
  <si>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</si>
  <si>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</si>
  <si>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</si>
  <si>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</si>
  <si>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</si>
  <si>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</si>
  <si>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</si>
  <si>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</si>
  <si>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</si>
  <si>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</si>
  <si>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</si>
  <si>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</si>
  <si>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</si>
  <si>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</si>
  <si>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</si>
  <si>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</si>
  <si>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</si>
  <si>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</si>
  <si>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</si>
  <si>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</si>
  <si>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</si>
  <si>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</si>
  <si>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</si>
  <si>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</si>
  <si>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</si>
  <si>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</si>
  <si>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</si>
  <si>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</si>
  <si>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</si>
  <si>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</si>
  <si>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</si>
  <si>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</si>
  <si>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</si>
  <si>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</si>
  <si>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</si>
  <si>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</si>
  <si>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</si>
  <si>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</si>
  <si>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</si>
  <si>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</si>
  <si>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</si>
  <si>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</si>
  <si>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</si>
  <si>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</si>
  <si>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</si>
  <si>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</si>
  <si>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</si>
  <si>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</si>
  <si>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</si>
  <si>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</si>
  <si>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</si>
  <si>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</si>
  <si>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</si>
  <si>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</si>
  <si>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</si>
  <si>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</si>
  <si>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</si>
  <si>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</si>
  <si>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</si>
  <si>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</si>
  <si>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</si>
  <si>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</si>
  <si>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</si>
  <si>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</si>
  <si>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</si>
  <si>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</si>
  <si>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</si>
  <si>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</si>
  <si>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</si>
  <si>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</si>
  <si>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</si>
  <si>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</si>
  <si>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</si>
  <si>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</si>
  <si>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</si>
  <si>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</si>
  <si>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</si>
  <si>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</si>
  <si>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</si>
  <si>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</si>
  <si>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</si>
  <si>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</si>
  <si>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</si>
  <si>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</si>
  <si>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</si>
  <si>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</si>
  <si>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</si>
  <si>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</si>
  <si>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</si>
  <si>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</si>
  <si>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</si>
  <si>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</si>
  <si>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</si>
  <si>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</si>
  <si>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</si>
  <si>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</si>
  <si>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</si>
  <si>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</si>
  <si>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</si>
  <si>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</si>
  <si>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</si>
  <si>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</si>
  <si>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</si>
  <si>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</si>
  <si>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</si>
  <si>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</si>
  <si>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</si>
  <si>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</si>
  <si>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</si>
  <si>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</si>
  <si>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</si>
  <si>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</si>
  <si>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</si>
  <si>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</si>
  <si>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</si>
  <si>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</si>
  <si>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</si>
  <si>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</si>
  <si>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</si>
  <si>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</si>
  <si>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</si>
  <si>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</si>
  <si>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</si>
  <si>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</si>
  <si>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</si>
  <si>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</si>
  <si>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</si>
  <si>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</si>
  <si>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</si>
  <si>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</si>
  <si>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</si>
  <si>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</si>
  <si>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</si>
  <si>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</si>
  <si>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</si>
  <si>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</si>
  <si>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</si>
  <si>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</si>
  <si>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</si>
  <si>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</si>
  <si>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</si>
  <si>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</si>
  <si>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</si>
  <si>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</si>
  <si>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</si>
  <si>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</si>
  <si>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</si>
  <si>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</si>
  <si>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</si>
  <si>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</si>
  <si>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</si>
  <si>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</si>
  <si>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</si>
  <si>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</si>
  <si>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</si>
  <si>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</si>
  <si>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</si>
  <si>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</si>
  <si>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</si>
  <si>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</si>
  <si>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</si>
  <si>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</si>
  <si>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</si>
  <si>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</si>
  <si>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</si>
  <si>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</si>
  <si>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</si>
  <si>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</si>
  <si>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</si>
  <si>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</si>
  <si>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</si>
  <si>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</si>
  <si>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</si>
  <si>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</si>
  <si>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</si>
  <si>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</si>
  <si>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</si>
  <si>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</si>
  <si>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</si>
  <si>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</si>
  <si>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</si>
  <si>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</si>
  <si>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</si>
  <si>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</si>
  <si>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</si>
  <si>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</si>
  <si>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</si>
  <si>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</si>
  <si>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</si>
  <si>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</si>
  <si>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</si>
  <si>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</si>
  <si>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</si>
  <si>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</si>
  <si>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</si>
  <si>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</si>
  <si>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</si>
  <si>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</si>
  <si>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</si>
  <si>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</si>
  <si>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</si>
  <si>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</si>
  <si>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</si>
  <si>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</si>
  <si>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</si>
  <si>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</si>
  <si>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</si>
  <si>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</si>
  <si>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</si>
  <si>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</si>
  <si>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</si>
  <si>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</si>
  <si>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</si>
  <si>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</si>
  <si>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</si>
  <si>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</si>
  <si>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</si>
  <si>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</si>
  <si>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</si>
  <si>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</si>
  <si>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</si>
  <si>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</si>
  <si>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</si>
  <si>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</si>
  <si>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</si>
  <si>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</si>
  <si>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</si>
  <si>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</si>
  <si>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</si>
  <si>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</si>
  <si>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</si>
  <si>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</si>
  <si>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</si>
  <si>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</si>
  <si>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</si>
  <si>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</si>
  <si>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</si>
  <si>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</si>
  <si>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</si>
  <si>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</si>
  <si>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</si>
  <si>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</si>
  <si>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</si>
  <si>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</si>
  <si>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</si>
  <si>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</si>
  <si>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</si>
  <si>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</si>
  <si>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</si>
  <si>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</si>
  <si>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</si>
  <si>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</si>
  <si>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</si>
  <si>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</si>
  <si>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</si>
  <si>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</si>
  <si>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</si>
  <si>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</si>
  <si>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</si>
  <si>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</si>
  <si>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</si>
  <si>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</si>
  <si>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</si>
  <si>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</si>
  <si>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</si>
  <si>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</si>
  <si>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</si>
  <si>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</si>
  <si>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</si>
  <si>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</si>
  <si>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</si>
  <si>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</si>
  <si>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</si>
  <si>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</si>
  <si>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</si>
  <si>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</si>
  <si>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</si>
  <si>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</si>
  <si>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</si>
  <si>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</si>
  <si>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</si>
  <si>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</si>
  <si>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</si>
  <si>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</si>
  <si>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</si>
  <si>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</si>
  <si>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</si>
  <si>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</si>
  <si>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</si>
  <si>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</si>
  <si>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</si>
  <si>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</si>
  <si>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</si>
  <si>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</si>
  <si>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</si>
  <si>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</si>
  <si>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</si>
  <si>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</si>
  <si>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</si>
  <si>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</si>
  <si>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</si>
  <si>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</si>
  <si>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</si>
  <si>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</si>
  <si>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</si>
  <si>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</si>
  <si>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</si>
  <si>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</si>
  <si>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</si>
  <si>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</si>
  <si>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</si>
  <si>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</si>
  <si>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</si>
  <si>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</si>
  <si>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</si>
  <si>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</si>
  <si>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</si>
  <si>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</si>
  <si>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</si>
  <si>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</si>
  <si>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</si>
  <si>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</si>
  <si>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</si>
  <si>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</si>
  <si>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</si>
  <si>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</si>
  <si>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</si>
  <si>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</si>
  <si>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</si>
  <si>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</si>
  <si>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</si>
  <si>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</si>
  <si>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</si>
  <si>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</si>
  <si>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</si>
  <si>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</si>
  <si>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</si>
  <si>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</si>
  <si>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</si>
  <si>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</si>
  <si>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</si>
  <si>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</si>
  <si>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</si>
  <si>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</si>
  <si>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</si>
  <si>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</si>
  <si>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</si>
  <si>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</si>
  <si>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</si>
  <si>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</si>
  <si>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</si>
  <si>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</si>
  <si>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</si>
  <si>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</si>
  <si>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</si>
  <si>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</si>
  <si>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</si>
  <si>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</si>
  <si>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</si>
  <si>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</si>
  <si>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</si>
  <si>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</si>
  <si>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</si>
  <si>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</si>
  <si>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</si>
  <si>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</si>
  <si>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</si>
  <si>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</si>
  <si>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</si>
  <si>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</si>
  <si>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</si>
  <si>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</si>
  <si>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</si>
  <si>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</si>
  <si>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</si>
  <si>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</si>
  <si>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</si>
  <si>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</si>
  <si>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</si>
  <si>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</si>
  <si>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</si>
  <si>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</si>
  <si>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</si>
  <si>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</si>
  <si>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</si>
  <si>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</si>
  <si>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</si>
  <si>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</si>
  <si>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</si>
  <si>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</si>
  <si>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</si>
  <si>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</si>
  <si>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</si>
  <si>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</si>
  <si>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</si>
  <si>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</si>
  <si>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</si>
  <si>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</si>
  <si>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</si>
  <si>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</si>
  <si>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</si>
  <si>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</si>
  <si>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</si>
  <si>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</si>
  <si>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</si>
  <si>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</si>
  <si>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</si>
  <si>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</si>
  <si>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</si>
  <si>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</si>
  <si>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</si>
  <si>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</si>
  <si>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</si>
  <si>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</si>
  <si>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</si>
  <si>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</si>
  <si>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</si>
  <si>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</si>
  <si>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</si>
  <si>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</si>
  <si>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</si>
  <si>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</si>
  <si>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</si>
  <si>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</si>
  <si>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</si>
  <si>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</si>
  <si>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</si>
  <si>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</si>
  <si>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</si>
  <si>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</si>
  <si>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</si>
  <si>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</si>
  <si>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</si>
  <si>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</si>
  <si>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</si>
  <si>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</si>
  <si>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</si>
  <si>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</si>
  <si>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</si>
  <si>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</si>
  <si>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</si>
  <si>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</si>
  <si>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</si>
  <si>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</si>
  <si>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</si>
  <si>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</si>
  <si>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</si>
  <si>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</si>
  <si>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</si>
  <si>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</si>
  <si>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</si>
  <si>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</si>
  <si>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</si>
  <si>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</si>
  <si>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</si>
  <si>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</si>
  <si>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</si>
  <si>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</si>
  <si>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</si>
  <si>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</si>
  <si>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</si>
  <si>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</si>
  <si>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</si>
  <si>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</si>
  <si>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</si>
  <si>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</si>
  <si>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</si>
  <si>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</si>
  <si>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</si>
  <si>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</si>
  <si>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</si>
  <si>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</si>
  <si>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</si>
  <si>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</si>
  <si>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</si>
  <si>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</si>
  <si>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</si>
  <si>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</si>
  <si>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</si>
  <si>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</si>
  <si>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</si>
  <si>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</si>
  <si>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</si>
  <si>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</si>
  <si>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</si>
  <si>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</si>
  <si>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</si>
  <si>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</si>
  <si>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</si>
  <si>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</si>
  <si>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</si>
  <si>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</si>
  <si>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</si>
  <si>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</si>
  <si>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</si>
  <si>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</si>
  <si>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</si>
  <si>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</si>
  <si>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</si>
  <si>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</si>
  <si>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</si>
  <si>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</si>
  <si>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</si>
  <si>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</si>
  <si>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</si>
  <si>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</si>
  <si>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</si>
  <si>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</si>
  <si>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</si>
  <si>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</si>
  <si>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</si>
  <si>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</si>
  <si>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</si>
  <si>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</si>
  <si>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</si>
  <si>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</si>
  <si>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</si>
  <si>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</si>
  <si>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</si>
  <si>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</si>
  <si>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</si>
  <si>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</si>
  <si>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</si>
  <si>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</si>
  <si>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</si>
  <si>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</si>
  <si>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</si>
  <si>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</si>
  <si>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</si>
  <si>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</si>
  <si>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</si>
  <si>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</si>
  <si>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</si>
  <si>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</si>
  <si>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</si>
  <si>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</si>
  <si>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</si>
  <si>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</si>
  <si>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</si>
  <si>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</si>
  <si>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</si>
  <si>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</si>
  <si>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</si>
  <si>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</si>
  <si>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</si>
  <si>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</si>
  <si>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</si>
  <si>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</si>
  <si>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</si>
  <si>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</si>
  <si>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</si>
  <si>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</si>
  <si>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</si>
  <si>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</si>
  <si>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</si>
  <si>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</si>
  <si>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</si>
  <si>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</si>
  <si>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</si>
  <si>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</si>
  <si>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</si>
  <si>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</si>
  <si>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</si>
  <si>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</si>
  <si>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</si>
  <si>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</si>
  <si>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</si>
  <si>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</si>
  <si>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</si>
  <si>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</si>
  <si>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</si>
  <si>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</si>
  <si>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</si>
  <si>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</si>
  <si>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</si>
  <si>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</si>
  <si>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</si>
  <si>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</si>
  <si>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</si>
  <si>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</si>
  <si>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</si>
  <si>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</si>
  <si>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</si>
  <si>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</si>
  <si>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</si>
  <si>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</si>
  <si>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</si>
  <si>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</si>
  <si>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</si>
  <si>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</si>
  <si>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</si>
  <si>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</si>
  <si>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</si>
  <si>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</si>
  <si>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</si>
  <si>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</si>
  <si>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</si>
  <si>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</si>
  <si>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</si>
  <si>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</si>
  <si>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</si>
  <si>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</si>
  <si>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</si>
  <si>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</si>
  <si>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</si>
  <si>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</si>
  <si>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</si>
  <si>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</si>
  <si>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</si>
  <si>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</si>
  <si>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</si>
  <si>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</si>
  <si>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</si>
  <si>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</si>
  <si>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</si>
  <si>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</si>
  <si>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</si>
  <si>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</si>
  <si>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</si>
  <si>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</si>
  <si>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</si>
  <si>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</si>
  <si>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</si>
  <si>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</si>
  <si>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</si>
  <si>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</si>
  <si>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</si>
  <si>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</si>
  <si>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</si>
  <si>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</si>
  <si>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</si>
  <si>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</si>
  <si>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</si>
  <si>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</si>
  <si>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</si>
  <si>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</si>
  <si>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</si>
  <si>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</si>
  <si>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</si>
  <si>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</si>
  <si>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</si>
  <si>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</si>
  <si>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</si>
  <si>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</si>
  <si>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</si>
  <si>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</si>
  <si>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</si>
  <si>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</si>
  <si>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</si>
  <si>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</si>
  <si>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</si>
  <si>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</si>
  <si>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</si>
  <si>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</si>
  <si>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</si>
  <si>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</si>
  <si>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</si>
  <si>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</si>
  <si>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</si>
  <si>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</si>
  <si>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</si>
  <si>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</si>
  <si>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</si>
  <si>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</si>
  <si>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</si>
  <si>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</si>
  <si>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</si>
  <si>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</si>
  <si>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</si>
  <si>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</si>
  <si>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</si>
  <si>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</si>
  <si>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</si>
  <si>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</si>
  <si>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</si>
  <si>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</si>
  <si>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</si>
  <si>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</si>
  <si>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</si>
  <si>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</si>
  <si>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</si>
  <si>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</si>
  <si>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</si>
  <si>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</si>
  <si>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</si>
  <si>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</si>
  <si>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</si>
  <si>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</si>
  <si>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</si>
  <si>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</si>
  <si>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</si>
  <si>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</si>
  <si>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</si>
  <si>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</si>
  <si>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</si>
  <si>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</si>
  <si>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</si>
  <si>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</si>
  <si>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</si>
  <si>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</si>
  <si>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</si>
  <si>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</si>
  <si>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</si>
  <si>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</si>
  <si>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</si>
  <si>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</si>
  <si>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</si>
  <si>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</si>
  <si>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</si>
  <si>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</si>
  <si>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</si>
  <si>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</si>
  <si>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</si>
  <si>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</si>
  <si>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</si>
  <si>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</si>
  <si>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</si>
  <si>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</si>
  <si>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</si>
  <si>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</si>
  <si>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</si>
  <si>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</si>
  <si>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</si>
  <si>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</si>
  <si>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</si>
  <si>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</si>
  <si>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</si>
  <si>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</si>
  <si>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</si>
  <si>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</si>
  <si>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</si>
  <si>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</si>
  <si>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</si>
  <si>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</si>
  <si>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</si>
  <si>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</si>
  <si>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</si>
  <si>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</si>
  <si>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</si>
  <si>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</si>
  <si>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</si>
  <si>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</si>
  <si>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</si>
  <si>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</si>
  <si>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</si>
  <si>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</si>
  <si>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</si>
  <si>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</si>
  <si>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</si>
  <si>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</si>
  <si>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</si>
  <si>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</si>
  <si>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</si>
  <si>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</si>
  <si>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</si>
  <si>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</si>
  <si>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</si>
  <si>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</si>
  <si>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</si>
  <si>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</si>
  <si>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</si>
  <si>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</si>
  <si>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</si>
  <si>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</si>
  <si>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</si>
  <si>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</si>
  <si>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</si>
  <si>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</si>
  <si>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</si>
  <si>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</si>
  <si>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</si>
  <si>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</si>
  <si>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</si>
  <si>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</si>
  <si>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</si>
  <si>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</si>
  <si>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</si>
  <si>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</si>
  <si>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</si>
  <si>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</si>
  <si>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</si>
  <si>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</si>
  <si>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</si>
  <si>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</si>
  <si>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</si>
  <si>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</si>
  <si>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</si>
  <si>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</si>
  <si>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</si>
  <si>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</si>
  <si>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</si>
  <si>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</si>
  <si>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</si>
  <si>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</si>
  <si>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</si>
  <si>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</si>
  <si>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</si>
  <si>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</si>
  <si>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</si>
  <si>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</si>
  <si>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</si>
  <si>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</si>
  <si>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</si>
  <si>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</si>
  <si>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</si>
  <si>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</si>
  <si>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</si>
  <si>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</si>
  <si>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</si>
  <si>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</si>
  <si>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</si>
  <si>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</si>
  <si>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</si>
  <si>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</si>
  <si>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</si>
  <si>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</si>
  <si>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</si>
  <si>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</si>
  <si>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</si>
  <si>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</si>
  <si>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</si>
  <si>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</si>
  <si>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</si>
  <si>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</si>
  <si>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</si>
  <si>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</si>
  <si>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</si>
  <si>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</si>
  <si>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</si>
  <si>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</si>
  <si>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</si>
  <si>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</si>
  <si>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</si>
  <si>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</si>
  <si>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</si>
  <si>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</si>
  <si>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</si>
  <si>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</si>
  <si>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</si>
  <si>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</si>
  <si>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</si>
  <si>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</si>
  <si>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</si>
  <si>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</si>
  <si>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</si>
  <si>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</si>
  <si>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</si>
  <si>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</si>
  <si>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</si>
  <si>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</si>
  <si>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</si>
  <si>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</si>
  <si>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</si>
  <si>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</si>
  <si>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</si>
  <si>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</si>
  <si>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</si>
  <si>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</si>
  <si>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</si>
  <si>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</si>
  <si>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</si>
  <si>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</si>
  <si>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</si>
  <si>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</si>
  <si>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</si>
  <si>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</si>
  <si>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</si>
  <si>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</si>
  <si>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</si>
  <si>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</si>
  <si>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</si>
  <si>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</si>
  <si>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</si>
  <si>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</si>
  <si>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</si>
  <si>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</si>
  <si>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</si>
  <si>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</si>
  <si>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</si>
  <si>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</si>
  <si>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</si>
  <si>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</si>
  <si>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</si>
  <si>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</si>
  <si>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</si>
  <si>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</si>
  <si>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</si>
  <si>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</si>
  <si>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</si>
  <si>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</si>
  <si>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</si>
  <si>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</si>
  <si>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</si>
  <si>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</si>
  <si>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</si>
  <si>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</si>
  <si>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</si>
  <si>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</si>
  <si>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</si>
  <si>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</si>
  <si>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</si>
  <si>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</si>
  <si>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</si>
  <si>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</si>
  <si>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</si>
  <si>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</si>
  <si>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</si>
  <si>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</si>
  <si>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</si>
  <si>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</si>
  <si>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</si>
  <si>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</si>
  <si>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</si>
  <si>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</si>
  <si>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</si>
  <si>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</si>
  <si>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</si>
  <si>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</si>
  <si>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</si>
  <si>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</si>
  <si>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</si>
  <si>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</si>
  <si>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</si>
  <si>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</si>
  <si>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</si>
  <si>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</si>
  <si>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</si>
  <si>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</si>
  <si>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</si>
  <si>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</si>
  <si>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</si>
  <si>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</si>
  <si>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</si>
  <si>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</si>
  <si>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</si>
  <si>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</si>
  <si>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</si>
  <si>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</si>
  <si>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</si>
  <si>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</si>
  <si>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</si>
  <si>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</si>
  <si>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</si>
  <si>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</si>
  <si>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</si>
  <si>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</si>
  <si>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</si>
  <si>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</si>
  <si>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</si>
  <si>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</si>
  <si>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</si>
  <si>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</si>
  <si>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</si>
  <si>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</si>
  <si>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</si>
  <si>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</si>
  <si>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</si>
  <si>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</si>
  <si>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</si>
  <si>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</si>
  <si>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</si>
  <si>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</si>
  <si>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</si>
  <si>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</si>
  <si>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</si>
  <si>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</si>
  <si>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</si>
  <si>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</si>
  <si>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</si>
  <si>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</si>
  <si>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</si>
  <si>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</si>
  <si>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</si>
  <si>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</si>
  <si>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</si>
  <si>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</si>
  <si>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</si>
  <si>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</si>
  <si>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</si>
  <si>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</si>
  <si>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</si>
  <si>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</si>
  <si>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</si>
  <si>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</si>
  <si>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</si>
  <si>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</si>
  <si>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</si>
  <si>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</si>
  <si>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</si>
  <si>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</si>
  <si>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</si>
  <si>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</si>
  <si>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</si>
  <si>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</si>
  <si>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</si>
  <si>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</si>
  <si>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</si>
  <si>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</si>
  <si>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</si>
  <si>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</si>
  <si>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</si>
  <si>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</si>
  <si>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</si>
  <si>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</si>
  <si>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</si>
  <si>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</si>
  <si>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</si>
  <si>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</si>
  <si>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</si>
  <si>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</si>
  <si>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</si>
  <si>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</si>
  <si>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</si>
  <si>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</si>
  <si>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</si>
  <si>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</si>
  <si>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</si>
  <si>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</si>
  <si>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</si>
  <si>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</si>
  <si>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</si>
  <si>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</si>
  <si>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</si>
  <si>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</si>
  <si>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</si>
  <si>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</si>
  <si>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</si>
  <si>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</si>
  <si>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</si>
  <si>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</si>
  <si>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</si>
  <si>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</si>
  <si>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</si>
  <si>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</si>
  <si>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</si>
  <si>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</si>
  <si>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</si>
  <si>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</si>
  <si>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</si>
  <si>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</si>
  <si>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</si>
  <si>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</si>
  <si>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</si>
  <si>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</si>
  <si>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</si>
  <si>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</si>
  <si>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</si>
  <si>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</si>
  <si>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</si>
  <si>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</si>
  <si>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</si>
  <si>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</si>
  <si>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</si>
  <si>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</si>
  <si>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</si>
  <si>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</si>
  <si>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</si>
  <si>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</si>
  <si>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</si>
  <si>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</si>
  <si>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</si>
  <si>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</si>
  <si>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</si>
  <si>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</si>
  <si>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</si>
  <si>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</si>
  <si>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</si>
  <si>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</si>
  <si>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</si>
  <si>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</si>
  <si>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</si>
  <si>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</si>
  <si>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</si>
  <si>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</si>
  <si>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</si>
  <si>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</si>
  <si>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</si>
  <si>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</si>
  <si>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</si>
  <si>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</si>
  <si>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</si>
  <si>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</si>
  <si>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</si>
  <si>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</si>
  <si>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</si>
  <si>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</si>
  <si>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</si>
  <si>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</si>
  <si>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</si>
  <si>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</si>
  <si>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</si>
  <si>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</si>
  <si>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</si>
  <si>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</si>
  <si>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</si>
  <si>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</si>
  <si>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</si>
  <si>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</si>
  <si>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</si>
  <si>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</si>
  <si>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</si>
  <si>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</si>
  <si>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</si>
  <si>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</si>
  <si>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</si>
  <si>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</si>
  <si>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</si>
  <si>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</si>
  <si>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</si>
  <si>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</si>
  <si>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</si>
  <si>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</si>
  <si>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</si>
  <si>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</si>
  <si>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</si>
  <si>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</si>
  <si>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</si>
  <si>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</si>
  <si>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</si>
  <si>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</si>
  <si>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</si>
  <si>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</si>
  <si>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</si>
  <si>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</si>
  <si>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</si>
  <si>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</si>
  <si>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</si>
  <si>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</si>
  <si>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</si>
  <si>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</si>
  <si>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</si>
  <si>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</si>
  <si>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</si>
  <si>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</si>
  <si>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</si>
  <si>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</si>
  <si>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</si>
  <si>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</si>
  <si>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</si>
  <si>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</si>
  <si>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</si>
  <si>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</si>
  <si>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</si>
  <si>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</si>
  <si>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</si>
  <si>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</si>
  <si>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</si>
  <si>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</si>
  <si>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</si>
  <si>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</si>
  <si>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</si>
  <si>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</si>
  <si>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</si>
  <si>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</si>
  <si>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</si>
  <si>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</si>
  <si>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</si>
  <si>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</si>
  <si>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</si>
  <si>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</si>
  <si>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</si>
  <si>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</si>
  <si>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</si>
  <si>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</si>
  <si>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</si>
  <si>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</si>
  <si>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</si>
  <si>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</si>
  <si>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</si>
  <si>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</si>
  <si>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</si>
  <si>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</si>
  <si>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</si>
  <si>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</si>
  <si>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</si>
  <si>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</si>
  <si>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</si>
  <si>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</si>
  <si>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</si>
  <si>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</si>
  <si>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</si>
  <si>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</si>
  <si>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</si>
  <si>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</si>
  <si>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</si>
  <si>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</si>
  <si>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</si>
  <si>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</si>
  <si>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</si>
  <si>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</si>
  <si>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</si>
  <si>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</si>
  <si>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</si>
  <si>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</si>
  <si>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</si>
  <si>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</si>
  <si>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</si>
  <si>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</si>
  <si>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</si>
  <si>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</si>
  <si>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</si>
  <si>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</si>
  <si>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</si>
  <si>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</si>
  <si>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</si>
  <si>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</si>
  <si>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</si>
  <si>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</si>
  <si>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</si>
  <si>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</si>
  <si>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</si>
  <si>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</si>
  <si>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</si>
  <si>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</si>
  <si>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</si>
  <si>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</si>
  <si>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</si>
  <si>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</si>
  <si>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</si>
  <si>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</si>
  <si>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</si>
  <si>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</si>
  <si>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</si>
  <si>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</si>
  <si>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</si>
  <si>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</si>
  <si>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</si>
  <si>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</si>
  <si>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</si>
  <si>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</si>
  <si>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</si>
  <si>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</si>
  <si>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</si>
  <si>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</si>
  <si>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</si>
  <si>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</si>
  <si>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</si>
  <si>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</si>
  <si>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</si>
  <si>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</si>
  <si>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</si>
  <si>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</si>
  <si>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</si>
  <si>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</si>
  <si>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</si>
  <si>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</si>
  <si>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</si>
  <si>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</si>
  <si>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</si>
  <si>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</si>
  <si>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</si>
  <si>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</si>
  <si>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</si>
  <si>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</si>
  <si>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</si>
  <si>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</si>
  <si>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</si>
  <si>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</si>
  <si>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</si>
  <si>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</si>
  <si>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</si>
  <si>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</si>
  <si>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</si>
  <si>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</si>
  <si>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</si>
  <si>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</si>
  <si>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</si>
  <si>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</si>
  <si>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</si>
  <si>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</si>
  <si>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</si>
  <si>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</si>
  <si>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</si>
  <si>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</si>
  <si>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</si>
  <si>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</si>
  <si>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</si>
  <si>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</si>
  <si>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</si>
  <si>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</si>
  <si>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</si>
  <si>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</si>
  <si>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</si>
  <si>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</si>
  <si>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</si>
  <si>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</si>
  <si>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</si>
  <si>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</si>
  <si>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</si>
  <si>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</si>
  <si>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</si>
  <si>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</si>
  <si>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</si>
  <si>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</si>
  <si>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</si>
  <si>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</si>
  <si>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</si>
  <si>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</si>
  <si>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</si>
  <si>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</si>
  <si>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</si>
  <si>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</si>
  <si>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</si>
  <si>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</si>
  <si>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</si>
  <si>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</si>
  <si>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</si>
  <si>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</si>
  <si>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</si>
  <si>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</si>
  <si>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</si>
  <si>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</si>
  <si>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</si>
  <si>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</si>
  <si>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</si>
  <si>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</si>
  <si>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</si>
  <si>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</si>
  <si>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</si>
  <si>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</si>
  <si>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</si>
  <si>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</si>
  <si>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</si>
  <si>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</si>
  <si>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</si>
  <si>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</si>
  <si>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</si>
  <si>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</si>
  <si>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</si>
  <si>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</si>
  <si>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</si>
  <si>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</si>
  <si>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</si>
  <si>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</si>
  <si>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</si>
  <si>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</si>
  <si>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</si>
  <si>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</si>
  <si>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</si>
  <si>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</si>
  <si>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</si>
  <si>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</si>
  <si>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</si>
  <si>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</si>
  <si>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</si>
  <si>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</si>
  <si>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</si>
  <si>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</si>
  <si>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</si>
  <si>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</si>
  <si>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</si>
  <si>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</si>
  <si>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</si>
  <si>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</si>
  <si>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</si>
  <si>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</si>
  <si>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</si>
  <si>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</si>
  <si>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</si>
  <si>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</si>
  <si>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</si>
  <si>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</si>
  <si>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</si>
  <si>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</si>
  <si>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</si>
  <si>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</si>
  <si>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</si>
  <si>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</si>
  <si>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</si>
  <si>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</si>
  <si>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</si>
  <si>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</si>
  <si>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</si>
  <si>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</si>
  <si>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</si>
  <si>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</si>
  <si>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</si>
  <si>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</si>
  <si>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</si>
  <si>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</si>
  <si>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</si>
  <si>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</si>
  <si>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</si>
  <si>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</si>
  <si>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</si>
  <si>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</si>
  <si>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</si>
  <si>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</si>
  <si>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</si>
  <si>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</si>
  <si>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</si>
  <si>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</si>
  <si>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</si>
  <si>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</si>
  <si>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</si>
  <si>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</si>
  <si>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</si>
  <si>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</si>
  <si>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</si>
  <si>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</si>
  <si>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</si>
  <si>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</si>
  <si>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</si>
  <si>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</si>
  <si>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</si>
  <si>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</si>
  <si>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</si>
  <si>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</si>
  <si>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</si>
  <si>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</si>
  <si>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</si>
  <si>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</si>
  <si>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</si>
  <si>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</si>
  <si>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</si>
  <si>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</si>
  <si>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</si>
  <si>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</si>
  <si>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</si>
  <si>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</si>
  <si>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</si>
  <si>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</si>
  <si>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</si>
  <si>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</si>
  <si>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</si>
  <si>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</si>
  <si>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</si>
  <si>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</si>
  <si>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</si>
  <si>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</si>
  <si>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</si>
  <si>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</si>
  <si>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</si>
  <si>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</si>
  <si>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</si>
  <si>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</si>
  <si>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</si>
  <si>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</si>
  <si>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</si>
  <si>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</si>
  <si>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</si>
  <si>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</si>
  <si>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</si>
  <si>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</si>
  <si>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</si>
  <si>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</si>
  <si>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</si>
  <si>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</si>
  <si>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</si>
  <si>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</si>
  <si>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</si>
  <si>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</si>
  <si>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</si>
  <si>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</si>
  <si>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</si>
  <si>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</si>
  <si>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</si>
  <si>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</si>
  <si>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</si>
  <si>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</si>
  <si>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</si>
  <si>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</si>
  <si>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</si>
  <si>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</si>
  <si>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</si>
  <si>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</si>
  <si>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</si>
  <si>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</si>
  <si>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</si>
  <si>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</si>
  <si>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</si>
  <si>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</si>
  <si>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</si>
  <si>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</si>
  <si>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</si>
  <si>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</si>
  <si>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</si>
  <si>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</si>
  <si>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</si>
  <si>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</si>
  <si>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</si>
  <si>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</si>
  <si>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</si>
  <si>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</si>
  <si>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</si>
  <si>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</si>
  <si>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</si>
  <si>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</si>
  <si>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</si>
  <si>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</si>
  <si>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</si>
  <si>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</si>
  <si>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</si>
  <si>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</si>
  <si>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</si>
  <si>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</si>
  <si>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</si>
  <si>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</si>
  <si>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</si>
  <si>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</si>
  <si>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</si>
  <si>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</si>
  <si>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</si>
  <si>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</si>
  <si>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</si>
  <si>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</si>
  <si>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</si>
  <si>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</si>
  <si>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</si>
  <si>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</si>
  <si>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</si>
  <si>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</si>
  <si>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</si>
  <si>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</si>
  <si>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</si>
  <si>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</si>
  <si>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</si>
  <si>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</si>
  <si>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</si>
  <si>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</si>
  <si>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</si>
  <si>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</si>
  <si>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</si>
  <si>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</si>
  <si>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</si>
  <si>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</si>
  <si>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</si>
  <si>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</si>
  <si>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</si>
  <si>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</si>
  <si>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</si>
  <si>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</si>
  <si>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</si>
  <si>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</si>
  <si>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</si>
  <si>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</si>
  <si>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</si>
  <si>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</si>
  <si>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</si>
  <si>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</si>
  <si>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</si>
  <si>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</si>
  <si>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</si>
  <si>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</si>
  <si>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</si>
  <si>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</si>
  <si>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</si>
  <si>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</si>
  <si>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</si>
  <si>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</si>
  <si>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</si>
  <si>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</si>
  <si>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</si>
  <si>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</si>
  <si>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</si>
  <si>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</si>
  <si>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</si>
  <si>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</si>
  <si>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</si>
  <si>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</si>
  <si>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</si>
  <si>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</si>
  <si>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</si>
  <si>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</si>
  <si>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</si>
  <si>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</si>
  <si>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</si>
  <si>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</si>
  <si>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</si>
  <si>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</si>
  <si>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</si>
  <si>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</si>
  <si>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</si>
  <si>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</si>
  <si>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</si>
  <si>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</si>
  <si>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</si>
  <si>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</si>
  <si>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</si>
  <si>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</si>
  <si>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</si>
  <si>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</si>
  <si>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</si>
  <si>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</si>
  <si>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</si>
  <si>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</si>
  <si>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</si>
  <si>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</si>
  <si>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</si>
  <si>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</si>
  <si>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</si>
  <si>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</si>
  <si>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</si>
  <si>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</si>
  <si>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</si>
  <si>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</si>
  <si>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</si>
  <si>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</si>
  <si>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</si>
  <si>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</si>
  <si>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</si>
  <si>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</si>
  <si>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</si>
  <si>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</si>
  <si>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</si>
  <si>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</si>
  <si>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</si>
  <si>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</si>
  <si>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</si>
  <si>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</si>
  <si>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</si>
  <si>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</si>
  <si>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</si>
  <si>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</si>
  <si>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</si>
  <si>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</si>
  <si>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</si>
  <si>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</si>
  <si>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</si>
  <si>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</si>
  <si>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</si>
  <si>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</si>
  <si>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</si>
  <si>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</si>
  <si>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</si>
  <si>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</si>
  <si>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</si>
  <si>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</si>
  <si>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</si>
  <si>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</si>
  <si>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</si>
  <si>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</si>
  <si>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</si>
  <si>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</si>
  <si>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</si>
  <si>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</si>
  <si>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</si>
  <si>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</si>
  <si>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</si>
  <si>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</si>
  <si>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</si>
  <si>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</si>
  <si>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</si>
  <si>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</si>
  <si>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</si>
  <si>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</si>
  <si>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</si>
  <si>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</si>
  <si>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</si>
  <si>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</si>
  <si>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</si>
  <si>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</si>
  <si>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</si>
  <si>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</si>
  <si>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</si>
  <si>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</si>
  <si>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</si>
  <si>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</si>
  <si>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</si>
  <si>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</si>
  <si>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</si>
  <si>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</si>
  <si>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</si>
  <si>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</si>
  <si>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</si>
  <si>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</si>
  <si>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</si>
  <si>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</si>
  <si>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</si>
  <si>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</si>
  <si>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</si>
  <si>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</si>
  <si>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</si>
  <si>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</si>
  <si>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</si>
  <si>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</si>
  <si>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</si>
  <si>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</si>
  <si>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</si>
  <si>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</si>
  <si>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</si>
  <si>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</si>
  <si>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</si>
  <si>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</si>
  <si>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</si>
  <si>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</si>
  <si>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</si>
  <si>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</si>
  <si>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</si>
  <si>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</si>
  <si>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</si>
  <si>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</si>
  <si>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</si>
  <si>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</si>
  <si>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</si>
  <si>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</si>
  <si>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</si>
  <si>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</si>
  <si>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</si>
  <si>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</si>
  <si>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</si>
  <si>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</si>
  <si>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</si>
  <si>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</si>
  <si>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</si>
  <si>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</si>
  <si>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</si>
  <si>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</si>
  <si>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</si>
  <si>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</si>
  <si>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</si>
  <si>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</si>
  <si>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</si>
  <si>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</si>
  <si>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</si>
  <si>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</si>
  <si>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</si>
  <si>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</si>
  <si>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</si>
  <si>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</si>
  <si>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</si>
  <si>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</si>
  <si>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</si>
  <si>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</si>
  <si>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</si>
  <si>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</si>
  <si>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</si>
  <si>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</si>
  <si>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</si>
  <si>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</si>
  <si>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</si>
  <si>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</si>
  <si>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</si>
  <si>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</si>
  <si>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</si>
  <si>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</si>
  <si>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</si>
  <si>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</si>
  <si>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</si>
  <si>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</si>
  <si>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</si>
  <si>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</si>
  <si>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</si>
  <si>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</si>
  <si>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</si>
  <si>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</si>
  <si>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</si>
  <si>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</si>
  <si>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</si>
  <si>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</si>
  <si>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</si>
  <si>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</si>
  <si>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</si>
  <si>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</si>
  <si>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</si>
  <si>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</si>
  <si>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</si>
  <si>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</si>
  <si>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</si>
  <si>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</si>
  <si>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</si>
  <si>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</si>
  <si>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</si>
  <si>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</si>
  <si>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</si>
  <si>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</si>
  <si>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</si>
  <si>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</si>
  <si>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</si>
  <si>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</si>
  <si>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</si>
  <si>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</si>
  <si>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</si>
  <si>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</si>
  <si>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</si>
  <si>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</si>
  <si>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</si>
  <si>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</si>
  <si>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</si>
  <si>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</si>
  <si>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</si>
  <si>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</si>
  <si>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</si>
  <si>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</si>
  <si>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</si>
  <si>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</si>
  <si>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</si>
  <si>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</si>
  <si>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</si>
  <si>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</si>
  <si>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</si>
  <si>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</si>
  <si>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</si>
  <si>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</si>
  <si>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</si>
  <si>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</si>
  <si>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</si>
  <si>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</si>
  <si>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</si>
  <si>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</si>
  <si>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</si>
  <si>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</si>
  <si>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</si>
  <si>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</si>
  <si>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</si>
  <si>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</si>
  <si>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</si>
  <si>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</si>
  <si>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</si>
  <si>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</si>
  <si>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</si>
  <si>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</si>
  <si>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</si>
  <si>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</si>
  <si>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</si>
  <si>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</si>
  <si>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</si>
  <si>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</si>
  <si>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</si>
  <si>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</si>
  <si>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</si>
  <si>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</si>
  <si>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</si>
  <si>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</si>
  <si>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</si>
  <si>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</si>
  <si>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</si>
  <si>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</si>
  <si>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</si>
  <si>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</si>
  <si>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</si>
  <si>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</si>
  <si>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</si>
  <si>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</si>
  <si>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</si>
  <si>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</si>
  <si>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</si>
  <si>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</si>
  <si>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</si>
  <si>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</si>
  <si>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</si>
  <si>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</si>
  <si>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</si>
  <si>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</si>
  <si>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</si>
  <si>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</si>
  <si>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</si>
  <si>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</si>
  <si>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</si>
  <si>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</si>
  <si>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</si>
  <si>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</si>
  <si>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</si>
  <si>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</si>
  <si>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</si>
  <si>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</si>
  <si>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</si>
  <si>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</si>
  <si>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</si>
  <si>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</si>
  <si>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</si>
  <si>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</si>
  <si>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</si>
  <si>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</si>
  <si>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</si>
  <si>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</si>
  <si>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</si>
  <si>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</si>
  <si>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</si>
  <si>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</si>
  <si>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</si>
  <si>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</si>
  <si>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</si>
  <si>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</si>
  <si>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</si>
  <si>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</si>
  <si>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</si>
  <si>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</si>
  <si>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</si>
  <si>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</si>
  <si>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</si>
  <si>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</si>
  <si>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</si>
  <si>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</si>
  <si>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</si>
  <si>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</si>
  <si>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</si>
  <si>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</si>
  <si>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</si>
  <si>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</si>
  <si>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</si>
  <si>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</si>
  <si>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</si>
  <si>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</si>
  <si>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</si>
  <si>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</si>
  <si>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</si>
  <si>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</si>
  <si>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</si>
  <si>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</si>
  <si>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</si>
  <si>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</si>
  <si>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</si>
  <si>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</si>
  <si>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</si>
  <si>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</si>
  <si>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</si>
  <si>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</si>
  <si>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</si>
  <si>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</si>
  <si>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</si>
  <si>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</si>
  <si>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</si>
  <si>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</si>
  <si>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</si>
  <si>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</si>
  <si>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</si>
  <si>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</si>
  <si>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</si>
  <si>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</si>
  <si>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</si>
  <si>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</si>
  <si>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</si>
  <si>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</si>
  <si>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</si>
  <si>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</si>
  <si>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</si>
  <si>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</si>
  <si>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</si>
  <si>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</si>
  <si>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</si>
  <si>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</si>
  <si>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</si>
  <si>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</si>
  <si>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</si>
  <si>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</si>
  <si>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</si>
  <si>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</si>
  <si>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</si>
  <si>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</si>
  <si>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</si>
  <si>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</si>
  <si>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</si>
  <si>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</si>
  <si>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</si>
  <si>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</si>
  <si>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</si>
  <si>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</si>
  <si>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</si>
  <si>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</si>
  <si>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</si>
  <si>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</si>
  <si>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</si>
  <si>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</si>
  <si>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</si>
  <si>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</si>
  <si>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</si>
  <si>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</si>
  <si>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</si>
  <si>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</si>
  <si>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</si>
  <si>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</si>
  <si>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</si>
  <si>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</si>
  <si>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</si>
  <si>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</si>
  <si>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</si>
  <si>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</si>
  <si>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</si>
  <si>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</si>
  <si>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</si>
  <si>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</si>
  <si>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</si>
  <si>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</si>
  <si>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</si>
  <si>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</si>
  <si>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</si>
  <si>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</si>
  <si>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</si>
  <si>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</si>
  <si>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</si>
  <si>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</si>
  <si>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</si>
  <si>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</si>
  <si>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</si>
  <si>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</si>
  <si>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</si>
  <si>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</si>
  <si>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</si>
  <si>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</si>
  <si>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</si>
  <si>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</si>
  <si>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</si>
  <si>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</si>
  <si>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</si>
  <si>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</si>
  <si>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</si>
  <si>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</si>
  <si>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</si>
  <si>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</si>
  <si>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</si>
  <si>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</si>
  <si>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</si>
  <si>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</si>
  <si>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</si>
  <si>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</si>
  <si>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</si>
  <si>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</si>
  <si>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</si>
  <si>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</si>
  <si>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</si>
  <si>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</si>
  <si>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</si>
  <si>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</si>
  <si>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</si>
  <si>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</si>
  <si>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</si>
  <si>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</si>
  <si>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</si>
  <si>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</si>
  <si>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</si>
  <si>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</si>
  <si>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</si>
  <si>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</si>
  <si>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</si>
  <si>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</si>
  <si>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</si>
  <si>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</si>
  <si>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</si>
  <si>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</si>
  <si>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</si>
  <si>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</si>
  <si>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</si>
  <si>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</si>
  <si>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</si>
  <si>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</si>
  <si>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</si>
  <si>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</si>
  <si>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</si>
  <si>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</si>
  <si>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</si>
  <si>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</si>
  <si>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</si>
  <si>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</si>
  <si>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</si>
  <si>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</si>
  <si>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</si>
  <si>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</si>
  <si>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</si>
  <si>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</si>
  <si>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</si>
  <si>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</si>
  <si>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</si>
  <si>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</si>
  <si>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</si>
  <si>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</si>
  <si>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</si>
  <si>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</si>
  <si>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</si>
  <si>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</si>
  <si>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</si>
  <si>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</si>
  <si>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</si>
  <si>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</si>
  <si>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</si>
  <si>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</si>
  <si>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</si>
  <si>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</si>
  <si>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</si>
  <si>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</si>
  <si>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</si>
  <si>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</si>
  <si>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</si>
  <si>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</si>
  <si>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</si>
  <si>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</si>
  <si>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</si>
  <si>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</si>
  <si>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</si>
  <si>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</si>
  <si>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</si>
  <si>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</si>
  <si>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</si>
  <si>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</si>
  <si>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</si>
  <si>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</si>
  <si>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</si>
  <si>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</si>
  <si>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</si>
  <si>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</si>
  <si>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</si>
  <si>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</si>
  <si>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</si>
  <si>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</si>
  <si>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</si>
  <si>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</si>
  <si>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</si>
  <si>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</si>
  <si>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</si>
  <si>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</si>
  <si>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</si>
  <si>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</si>
  <si>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</si>
  <si>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</si>
  <si>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</si>
  <si>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</si>
  <si>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</si>
  <si>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</si>
  <si>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</si>
  <si>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</si>
  <si>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</si>
  <si>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</si>
  <si>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</si>
  <si>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</si>
  <si>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</si>
  <si>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</si>
  <si>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</si>
  <si>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</si>
  <si>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</si>
  <si>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</si>
  <si>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</si>
  <si>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</si>
  <si>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</si>
  <si>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</si>
  <si>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</si>
  <si>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</si>
  <si>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</si>
  <si>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</si>
  <si>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</si>
  <si>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</si>
  <si>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</si>
  <si>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</si>
  <si>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</si>
  <si>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</si>
  <si>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</si>
  <si>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</si>
  <si>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</si>
  <si>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</si>
  <si>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</si>
  <si>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</si>
  <si>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</si>
  <si>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</si>
  <si>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</si>
  <si>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</si>
  <si>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</si>
  <si>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</si>
  <si>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</si>
  <si>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</si>
  <si>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</si>
  <si>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</si>
  <si>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</si>
  <si>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</si>
  <si>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</si>
  <si>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</si>
  <si>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</si>
  <si>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</si>
  <si>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</si>
  <si>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</si>
  <si>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</si>
  <si>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</si>
  <si>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</si>
  <si>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</si>
  <si>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</si>
  <si>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</si>
  <si>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</si>
  <si>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</si>
  <si>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</si>
  <si>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</si>
  <si>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</si>
  <si>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</si>
  <si>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</si>
  <si>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</si>
  <si>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</si>
  <si>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</si>
  <si>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</si>
  <si>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</si>
  <si>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</si>
  <si>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</si>
  <si>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</si>
  <si>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</si>
  <si>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</si>
  <si>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</si>
  <si>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</si>
  <si>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</si>
  <si>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</si>
  <si>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</si>
  <si>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</si>
  <si>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</si>
  <si>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</si>
  <si>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</si>
  <si>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</si>
  <si>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</si>
  <si>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</si>
  <si>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</si>
  <si>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</si>
  <si>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</si>
  <si>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</si>
  <si>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</si>
  <si>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</si>
  <si>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</si>
  <si>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</si>
  <si>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</si>
  <si>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</si>
  <si>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</si>
  <si>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</si>
  <si>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</si>
  <si>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</si>
  <si>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</si>
  <si>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</si>
  <si>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</si>
  <si>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</si>
  <si>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</si>
  <si>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</si>
  <si>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</si>
  <si>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</si>
  <si>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</si>
  <si>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</si>
  <si>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</si>
  <si>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</si>
  <si>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</si>
  <si>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</si>
  <si>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</si>
  <si>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</si>
  <si>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</si>
  <si>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</si>
  <si>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</si>
  <si>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</si>
  <si>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</si>
  <si>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</si>
  <si>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</si>
  <si>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</si>
  <si>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</si>
  <si>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</si>
  <si>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</si>
  <si>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</si>
  <si>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</si>
  <si>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</si>
  <si>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</si>
  <si>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</si>
  <si>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</si>
  <si>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</si>
  <si>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</si>
  <si>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</si>
  <si>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</si>
  <si>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</si>
  <si>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</si>
  <si>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</si>
  <si>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</si>
  <si>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</si>
  <si>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</si>
  <si>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</si>
  <si>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</si>
  <si>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</si>
  <si>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</si>
  <si>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</si>
  <si>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</si>
  <si>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</si>
  <si>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</si>
  <si>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</si>
  <si>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</si>
  <si>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</si>
  <si>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</si>
  <si>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</si>
  <si>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</si>
  <si>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</si>
  <si>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</si>
  <si>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</si>
  <si>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</si>
  <si>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</si>
  <si>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</si>
  <si>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</si>
  <si>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</si>
  <si>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</si>
  <si>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</si>
  <si>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</si>
  <si>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</si>
  <si>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</si>
  <si>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</si>
  <si>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</si>
  <si>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</si>
  <si>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</si>
  <si>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</si>
  <si>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</si>
  <si>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</si>
  <si>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</si>
  <si>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</si>
  <si>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</si>
  <si>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</si>
  <si>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</si>
  <si>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</si>
  <si>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</si>
  <si>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</si>
  <si>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</si>
  <si>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</si>
  <si>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</si>
  <si>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</si>
  <si>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</si>
  <si>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</si>
  <si>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</si>
  <si>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</si>
  <si>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</si>
  <si>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</si>
  <si>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</si>
  <si>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</si>
  <si>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</si>
  <si>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</si>
  <si>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</si>
  <si>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</si>
  <si>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</si>
  <si>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</si>
  <si>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</si>
  <si>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</si>
  <si>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</si>
  <si>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</si>
  <si>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</si>
  <si>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</si>
  <si>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</si>
  <si>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</si>
  <si>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</si>
  <si>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</si>
  <si>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</si>
  <si>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</si>
  <si>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</si>
  <si>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</si>
  <si>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</si>
  <si>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</si>
  <si>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</si>
  <si>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</si>
  <si>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</si>
  <si>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</si>
  <si>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</si>
  <si>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</si>
  <si>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</si>
  <si>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</si>
  <si>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</si>
  <si>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</si>
  <si>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</si>
  <si>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</si>
  <si>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</si>
  <si>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</si>
  <si>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</si>
  <si>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</si>
  <si>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</si>
  <si>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</si>
  <si>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</si>
  <si>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</si>
  <si>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</si>
  <si>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</si>
  <si>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</si>
  <si>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</si>
  <si>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</si>
  <si>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</si>
  <si>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</si>
  <si>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</si>
  <si>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</si>
  <si>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</si>
  <si>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</si>
  <si>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</si>
  <si>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</si>
  <si>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</si>
  <si>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</si>
  <si>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</si>
  <si>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</si>
  <si>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</si>
  <si>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</si>
  <si>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</si>
  <si>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</si>
  <si>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</si>
  <si>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</si>
  <si>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</si>
  <si>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</si>
  <si>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</si>
  <si>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</si>
  <si>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</si>
  <si>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</si>
  <si>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</si>
  <si>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</si>
  <si>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</si>
  <si>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</si>
  <si>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</si>
  <si>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</si>
  <si>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</si>
  <si>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</si>
  <si>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</si>
  <si>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</si>
  <si>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</si>
  <si>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</si>
  <si>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</si>
  <si>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</si>
  <si>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</si>
  <si>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</si>
  <si>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</si>
  <si>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</si>
  <si>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</si>
  <si>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</si>
  <si>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</si>
  <si>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</si>
  <si>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</si>
  <si>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</si>
  <si>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</si>
  <si>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</si>
  <si>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</si>
  <si>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</si>
  <si>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</si>
  <si>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</si>
  <si>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</si>
  <si>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</si>
  <si>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</si>
  <si>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</si>
  <si>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</si>
  <si>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</si>
  <si>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</si>
  <si>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</si>
  <si>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</si>
  <si>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</si>
  <si>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</si>
  <si>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</si>
  <si>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</si>
  <si>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</si>
  <si>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</si>
  <si>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</si>
  <si>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</si>
  <si>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</si>
  <si>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</si>
  <si>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</si>
  <si>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</si>
  <si>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</si>
  <si>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</si>
  <si>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</si>
  <si>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</si>
  <si>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</si>
  <si>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</si>
  <si>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</si>
  <si>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</si>
  <si>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</si>
  <si>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</si>
  <si>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</si>
  <si>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</si>
  <si>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</si>
  <si>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</si>
  <si>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</si>
  <si>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</si>
  <si>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</si>
  <si>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</si>
  <si>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</si>
  <si>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</si>
  <si>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</si>
  <si>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</si>
  <si>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</si>
  <si>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</si>
  <si>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</si>
  <si>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</si>
  <si>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</si>
  <si>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</si>
  <si>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</si>
  <si>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</si>
  <si>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</si>
  <si>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</si>
  <si>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</si>
  <si>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</si>
  <si>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</si>
  <si>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</si>
  <si>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</si>
  <si>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</si>
  <si>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</si>
  <si>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</si>
  <si>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</si>
  <si>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</si>
  <si>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</si>
  <si>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</si>
  <si>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</si>
  <si>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</si>
  <si>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</si>
  <si>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</si>
  <si>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</si>
  <si>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</si>
  <si>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</si>
  <si>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</si>
  <si>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</si>
  <si>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</si>
  <si>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</si>
  <si>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</si>
  <si>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</si>
  <si>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</si>
  <si>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</si>
  <si>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</si>
  <si>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</si>
  <si>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</si>
  <si>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</si>
  <si>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</si>
  <si>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</si>
  <si>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</si>
  <si>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</si>
  <si>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</si>
  <si>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</si>
  <si>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</si>
  <si>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</si>
  <si>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</si>
  <si>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</si>
  <si>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</si>
  <si>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</si>
  <si>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</si>
  <si>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</si>
  <si>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</si>
  <si>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</si>
  <si>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</si>
  <si>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</si>
  <si>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</si>
  <si>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</si>
  <si>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</si>
  <si>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</si>
  <si>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</si>
  <si>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</si>
  <si>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</si>
  <si>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</si>
  <si>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</si>
  <si>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</si>
  <si>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</si>
  <si>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</si>
  <si>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</si>
  <si>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</si>
  <si>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</si>
  <si>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</si>
  <si>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</si>
  <si>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</si>
  <si>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</si>
  <si>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</si>
  <si>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</si>
  <si>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</si>
  <si>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</si>
  <si>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</si>
  <si>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</si>
  <si>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</si>
  <si>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</si>
  <si>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</si>
  <si>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</si>
  <si>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</si>
  <si>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</si>
  <si>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</si>
  <si>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</si>
  <si>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</si>
  <si>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</si>
  <si>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</si>
  <si>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</si>
  <si>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</si>
  <si>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</si>
  <si>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</si>
  <si>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</si>
  <si>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</si>
  <si>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</si>
  <si>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</si>
  <si>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</si>
  <si>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</si>
  <si>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</si>
  <si>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</si>
  <si>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</si>
  <si>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</si>
  <si>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</si>
  <si>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</si>
  <si>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</si>
  <si>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</si>
  <si>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</si>
  <si>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</si>
  <si>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</si>
  <si>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</si>
  <si>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</si>
  <si>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</si>
  <si>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</si>
  <si>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</si>
  <si>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</si>
  <si>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</si>
  <si>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</si>
  <si>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</si>
  <si>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</si>
  <si>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</si>
  <si>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</si>
  <si>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</si>
  <si>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</si>
  <si>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</si>
  <si>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</si>
  <si>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</si>
  <si>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</si>
  <si>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</si>
  <si>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</si>
  <si>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</si>
  <si>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</si>
  <si>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</si>
  <si>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</si>
  <si>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</si>
  <si>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</si>
  <si>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</si>
  <si>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</si>
  <si>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</si>
  <si>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</si>
  <si>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</si>
  <si>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</si>
  <si>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</si>
  <si>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</si>
  <si>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</si>
  <si>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</si>
  <si>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</si>
  <si>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</si>
  <si>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</si>
  <si>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</si>
  <si>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</si>
  <si>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</si>
  <si>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</si>
  <si>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</si>
  <si>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</si>
  <si>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</si>
  <si>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</si>
  <si>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</si>
  <si>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</si>
  <si>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</si>
  <si>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</si>
  <si>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</si>
  <si>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</si>
  <si>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</si>
  <si>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</si>
  <si>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</si>
  <si>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</si>
  <si>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</si>
  <si>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</si>
  <si>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</si>
  <si>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</si>
  <si>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</si>
  <si>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</si>
  <si>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</si>
  <si>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</si>
  <si>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</si>
  <si>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</si>
  <si>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</si>
  <si>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</si>
  <si>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</si>
  <si>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</si>
  <si>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</si>
  <si>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</si>
  <si>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</si>
  <si>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</si>
  <si>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</si>
  <si>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</si>
  <si>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</si>
  <si>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</si>
  <si>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</si>
  <si>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</si>
  <si>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</si>
  <si>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</si>
  <si>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</si>
  <si>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</si>
  <si>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</si>
  <si>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</si>
  <si>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</si>
  <si>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</si>
  <si>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</si>
  <si>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</si>
  <si>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</si>
  <si>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</si>
  <si>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</si>
  <si>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</si>
  <si>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</si>
  <si>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</si>
  <si>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</si>
  <si>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</si>
  <si>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</si>
  <si>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</si>
  <si>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</si>
  <si>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</si>
  <si>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</si>
  <si>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</si>
  <si>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</si>
  <si>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</si>
  <si>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</si>
  <si>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</si>
  <si>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</si>
  <si>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</si>
  <si>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</si>
  <si>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</si>
  <si>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</si>
  <si>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</si>
  <si>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</si>
  <si>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</si>
  <si>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</si>
  <si>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</si>
  <si>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</si>
  <si>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</si>
  <si>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</si>
  <si>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</si>
  <si>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</si>
  <si>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</si>
  <si>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</si>
  <si>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</si>
  <si>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</si>
  <si>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</si>
  <si>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</si>
  <si>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</si>
  <si>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</si>
  <si>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</si>
  <si>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</si>
  <si>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</si>
  <si>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</si>
  <si>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</si>
  <si>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</si>
  <si>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</si>
  <si>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</si>
  <si>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</si>
  <si>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</si>
  <si>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</si>
  <si>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</si>
  <si>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</si>
  <si>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</si>
  <si>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</si>
  <si>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</si>
  <si>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</si>
  <si>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</si>
  <si>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</si>
  <si>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</si>
  <si>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</si>
  <si>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</si>
  <si>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</si>
  <si>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</si>
  <si>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</si>
  <si>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</si>
  <si>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</si>
  <si>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</si>
  <si>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</si>
  <si>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</si>
  <si>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</si>
  <si>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</si>
  <si>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</si>
  <si>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</si>
  <si>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</si>
  <si>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</si>
  <si>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</si>
  <si>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</si>
  <si>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</si>
  <si>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</si>
  <si>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</si>
  <si>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</si>
  <si>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</si>
  <si>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</si>
  <si>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</si>
  <si>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</si>
  <si>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</si>
  <si>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</si>
  <si>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</si>
  <si>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</si>
  <si>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</si>
  <si>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</si>
  <si>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</si>
  <si>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</si>
  <si>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</si>
  <si>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</si>
  <si>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</si>
  <si>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</si>
  <si>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</si>
  <si>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</si>
  <si>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</si>
  <si>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</si>
  <si>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</si>
  <si>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</si>
  <si>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</si>
  <si>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</si>
  <si>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</si>
  <si>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</si>
  <si>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</si>
  <si>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</si>
  <si>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</si>
  <si>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</si>
  <si>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</si>
  <si>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</si>
  <si>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</si>
  <si>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</si>
  <si>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</si>
  <si>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</si>
  <si>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</si>
  <si>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</si>
  <si>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</si>
  <si>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</si>
  <si>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</si>
  <si>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</si>
  <si>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</si>
  <si>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</si>
  <si>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</si>
  <si>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</si>
  <si>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</si>
  <si>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</si>
  <si>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</si>
  <si>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</si>
  <si>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</si>
  <si>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</si>
  <si>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</si>
  <si>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</si>
  <si>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</si>
  <si>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</si>
  <si>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</si>
  <si>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</si>
  <si>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</si>
  <si>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</si>
  <si>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</si>
  <si>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</si>
  <si>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</si>
  <si>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</si>
  <si>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</si>
  <si>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</si>
  <si>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</si>
  <si>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</si>
  <si>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</si>
  <si>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</si>
  <si>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</si>
  <si>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</si>
  <si>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</si>
  <si>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</si>
  <si>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</si>
  <si>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</si>
  <si>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</si>
  <si>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</si>
  <si>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</si>
  <si>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</si>
  <si>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</si>
  <si>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</si>
  <si>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</si>
  <si>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</si>
  <si>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</si>
  <si>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</si>
  <si>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</si>
  <si>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</si>
  <si>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</si>
  <si>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</si>
  <si>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</si>
  <si>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</si>
  <si>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</si>
  <si>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</si>
  <si>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</si>
  <si>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</si>
  <si>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</si>
  <si>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</si>
  <si>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</si>
  <si>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</si>
  <si>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</si>
  <si>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</si>
  <si>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</si>
  <si>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</si>
  <si>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</si>
  <si>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</si>
  <si>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</si>
  <si>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</si>
  <si>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</si>
  <si>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</si>
  <si>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</si>
  <si>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</si>
  <si>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</si>
  <si>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</si>
  <si>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</si>
  <si>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</si>
  <si>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</si>
  <si>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</si>
  <si>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</si>
  <si>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</si>
  <si>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</si>
  <si>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</si>
  <si>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</si>
  <si>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</si>
  <si>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</si>
  <si>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</si>
  <si>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</si>
  <si>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</si>
  <si>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</si>
  <si>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</si>
  <si>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</si>
  <si>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</si>
  <si>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</si>
  <si>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</si>
  <si>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</si>
  <si>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</si>
  <si>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</si>
  <si>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</si>
  <si>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</si>
  <si>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</si>
  <si>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</si>
  <si>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</si>
  <si>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</si>
  <si>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</si>
  <si>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</si>
  <si>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</si>
  <si>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</si>
  <si>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</si>
  <si>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</si>
  <si>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</si>
  <si>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</si>
  <si>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</si>
  <si>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</si>
  <si>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</si>
  <si>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</si>
  <si>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</si>
  <si>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</si>
  <si>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</si>
  <si>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</si>
  <si>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</si>
  <si>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</si>
  <si>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</si>
  <si>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</si>
  <si>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</si>
  <si>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</si>
  <si>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</si>
  <si>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</si>
  <si>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</si>
  <si>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</si>
  <si>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</si>
  <si>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</si>
  <si>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</si>
  <si>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</si>
  <si>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</si>
  <si>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</si>
  <si>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</si>
  <si>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</si>
  <si>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</si>
  <si>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</si>
  <si>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</si>
  <si>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</si>
  <si>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</si>
  <si>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</si>
  <si>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</si>
  <si>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</si>
  <si>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</si>
  <si>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</si>
  <si>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</si>
  <si>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</si>
  <si>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</si>
  <si>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</si>
  <si>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</si>
  <si>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</si>
  <si>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</si>
  <si>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</si>
  <si>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</si>
  <si>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</si>
  <si>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</si>
  <si>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</si>
  <si>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</si>
  <si>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</si>
  <si>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</si>
  <si>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</si>
  <si>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</si>
  <si>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</si>
  <si>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</si>
  <si>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</si>
  <si>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</si>
  <si>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</si>
  <si>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</si>
  <si>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</si>
  <si>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</si>
  <si>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</si>
  <si>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</si>
  <si>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</si>
  <si>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</si>
  <si>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</si>
  <si>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</si>
  <si>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</si>
  <si>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</si>
  <si>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</si>
  <si>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</si>
  <si>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</si>
  <si>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</si>
  <si>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</si>
  <si>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</si>
  <si>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</si>
  <si>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</si>
  <si>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</si>
  <si>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</si>
  <si>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</si>
  <si>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</si>
  <si>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</si>
  <si>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</si>
  <si>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</si>
  <si>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</si>
  <si>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</si>
  <si>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</si>
  <si>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</si>
  <si>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</si>
  <si>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</si>
  <si>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</si>
  <si>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</si>
  <si>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</si>
  <si>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</si>
  <si>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</si>
  <si>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</si>
  <si>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</si>
  <si>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</si>
  <si>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</si>
  <si>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</si>
  <si>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</si>
  <si>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</si>
  <si>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</si>
  <si>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</si>
  <si>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</si>
  <si>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</si>
  <si>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</si>
  <si>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</si>
  <si>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</si>
  <si>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</si>
  <si>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</si>
  <si>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</si>
  <si>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</si>
  <si>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</si>
  <si>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</si>
  <si>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</si>
  <si>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</si>
  <si>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</si>
  <si>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</si>
  <si>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</si>
  <si>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</si>
  <si>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</si>
  <si>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</si>
  <si>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</si>
  <si>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</si>
  <si>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</si>
  <si>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</si>
  <si>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</si>
  <si>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</si>
  <si>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</si>
  <si>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</si>
  <si>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</si>
  <si>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</si>
  <si>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</si>
  <si>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</si>
  <si>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</si>
  <si>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</si>
  <si>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</si>
  <si>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</si>
  <si>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</si>
  <si>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</si>
  <si>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</si>
  <si>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</si>
  <si>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</si>
  <si>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</si>
  <si>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</si>
  <si>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</si>
  <si>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</si>
  <si>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</si>
  <si>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</si>
  <si>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</si>
  <si>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</si>
  <si>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</si>
  <si>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</si>
  <si>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</si>
  <si>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</si>
  <si>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</si>
  <si>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</si>
  <si>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</si>
  <si>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</si>
  <si>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</si>
  <si>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</si>
  <si>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</si>
  <si>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</si>
  <si>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</si>
  <si>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</si>
  <si>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</si>
  <si>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</si>
  <si>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</si>
  <si>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</si>
  <si>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</si>
  <si>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</si>
  <si>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</si>
  <si>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</si>
  <si>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</si>
  <si>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</si>
  <si>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</si>
  <si>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</si>
  <si>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</si>
  <si>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</si>
  <si>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</si>
  <si>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</si>
  <si>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</si>
  <si>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</si>
  <si>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</si>
  <si>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</si>
  <si>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</si>
  <si>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</si>
  <si>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</si>
  <si>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</si>
  <si>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</si>
  <si>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</si>
  <si>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</si>
  <si>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</si>
  <si>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</si>
  <si>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</si>
  <si>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</si>
  <si>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</si>
  <si>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</si>
  <si>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</si>
  <si>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</si>
  <si>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</si>
  <si>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</si>
  <si>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</si>
  <si>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</si>
  <si>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</si>
  <si>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</si>
  <si>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</si>
  <si>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</si>
  <si>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</si>
  <si>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</si>
  <si>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</si>
  <si>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</si>
  <si>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</si>
  <si>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</si>
  <si>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</si>
  <si>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</si>
  <si>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</si>
  <si>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</si>
  <si>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</si>
  <si>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</si>
  <si>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</si>
  <si>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</si>
  <si>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</si>
  <si>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</si>
  <si>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</si>
  <si>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</si>
  <si>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</si>
  <si>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</si>
  <si>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</si>
  <si>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</si>
  <si>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</si>
  <si>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</si>
  <si>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</si>
  <si>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</si>
  <si>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</si>
  <si>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</si>
  <si>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</si>
  <si>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</si>
  <si>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</si>
  <si>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</si>
  <si>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</si>
  <si>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</si>
  <si>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</si>
  <si>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</si>
  <si>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</si>
  <si>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</si>
  <si>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</si>
  <si>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</si>
  <si>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</si>
  <si>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</si>
  <si>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</si>
  <si>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</si>
  <si>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</si>
  <si>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</si>
  <si>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</si>
  <si>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</si>
  <si>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</si>
  <si>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</si>
  <si>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</si>
  <si>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</si>
  <si>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</si>
  <si>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</si>
  <si>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</si>
  <si>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</si>
  <si>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</si>
  <si>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</si>
  <si>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</si>
  <si>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</si>
  <si>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</si>
  <si>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</si>
  <si>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</si>
  <si>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</si>
  <si>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</si>
  <si>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</si>
  <si>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</si>
  <si>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</si>
  <si>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</si>
  <si>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</si>
  <si>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</si>
  <si>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</si>
  <si>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</si>
  <si>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</si>
  <si>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</si>
  <si>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</si>
  <si>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</si>
  <si>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</si>
  <si>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</si>
  <si>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</si>
  <si>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</si>
  <si>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</si>
  <si>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</si>
  <si>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</si>
  <si>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</si>
  <si>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</si>
  <si>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</si>
  <si>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</si>
  <si>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</si>
  <si>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</si>
  <si>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</si>
  <si>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</si>
  <si>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</si>
  <si>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</si>
  <si>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</si>
  <si>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</si>
  <si>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</si>
  <si>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</si>
  <si>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</si>
  <si>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</si>
  <si>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</si>
  <si>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</si>
  <si>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</si>
  <si>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</si>
  <si>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</si>
  <si>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</si>
  <si>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</si>
  <si>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</si>
  <si>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</si>
  <si>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</si>
  <si>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</si>
  <si>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</si>
  <si>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</si>
  <si>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</si>
  <si>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</si>
  <si>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</si>
  <si>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</si>
  <si>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</si>
  <si>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</si>
  <si>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</si>
  <si>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</si>
  <si>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</si>
  <si>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</si>
  <si>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</si>
  <si>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</si>
  <si>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</si>
  <si>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</si>
  <si>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</si>
  <si>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</si>
  <si>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</si>
  <si>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</si>
  <si>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</si>
  <si>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</si>
  <si>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</si>
  <si>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</si>
  <si>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</si>
  <si>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</si>
  <si>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</si>
  <si>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</si>
  <si>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</si>
  <si>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</si>
  <si>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</si>
  <si>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</si>
  <si>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</si>
  <si>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</si>
  <si>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</si>
  <si>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</si>
  <si>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</si>
  <si>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</si>
  <si>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</si>
  <si>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</si>
  <si>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</si>
  <si>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</si>
  <si>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</si>
  <si>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</si>
  <si>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</si>
  <si>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</si>
  <si>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</si>
  <si>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</si>
  <si>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</si>
  <si>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</si>
  <si>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</si>
  <si>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</si>
  <si>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</si>
  <si>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</si>
  <si>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</si>
  <si>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</si>
  <si>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</si>
  <si>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</si>
  <si>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</si>
  <si>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</si>
  <si>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</si>
  <si>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</si>
  <si>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</si>
  <si>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</si>
  <si>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</si>
  <si>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</si>
  <si>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</si>
  <si>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</si>
  <si>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</si>
  <si>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</si>
  <si>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</si>
  <si>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</si>
  <si>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</si>
  <si>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</si>
  <si>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</si>
  <si>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</si>
  <si>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</si>
  <si>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</si>
  <si>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</si>
  <si>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</si>
  <si>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</si>
  <si>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</si>
  <si>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</si>
  <si>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</si>
  <si>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</si>
  <si>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</si>
  <si>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</si>
  <si>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</si>
  <si>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</si>
  <si>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</si>
  <si>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</si>
  <si>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</si>
  <si>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</si>
  <si>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</si>
  <si>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</si>
  <si>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</si>
  <si>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</si>
  <si>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</si>
  <si>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</si>
  <si>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</si>
  <si>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</si>
  <si>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</si>
  <si>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</si>
  <si>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</si>
  <si>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</si>
  <si>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</si>
  <si>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</si>
  <si>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</si>
  <si>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</si>
  <si>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</si>
  <si>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</si>
  <si>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</si>
  <si>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</si>
  <si>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</si>
  <si>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</si>
  <si>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</si>
  <si>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</si>
  <si>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</si>
  <si>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</si>
  <si>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</si>
  <si>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</si>
  <si>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</si>
  <si>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</si>
  <si>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</si>
  <si>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</si>
  <si>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</si>
  <si>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</si>
  <si>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</si>
  <si>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</si>
  <si>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</si>
  <si>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</si>
  <si>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</si>
  <si>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</si>
  <si>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</si>
  <si>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</si>
  <si>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</si>
  <si>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</si>
  <si>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</si>
  <si>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</si>
  <si>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</si>
  <si>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</si>
  <si>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</si>
  <si>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</si>
  <si>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</si>
  <si>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</si>
  <si>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</si>
  <si>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</si>
  <si>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</si>
  <si>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</si>
  <si>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</si>
  <si>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</si>
  <si>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</si>
  <si>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</si>
  <si>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</si>
  <si>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</si>
  <si>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</si>
  <si>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</si>
  <si>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</si>
  <si>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</si>
  <si>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</si>
  <si>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</si>
  <si>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</si>
  <si>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</si>
  <si>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</si>
  <si>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</si>
  <si>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</si>
  <si>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</si>
  <si>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</si>
  <si>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</si>
  <si>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</si>
  <si>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</si>
  <si>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</si>
  <si>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</si>
  <si>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</si>
  <si>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</si>
  <si>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</si>
  <si>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</si>
  <si>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</si>
  <si>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</si>
  <si>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</si>
  <si>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</si>
  <si>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</si>
  <si>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</si>
  <si>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</si>
  <si>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</si>
  <si>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</si>
  <si>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</si>
  <si>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</si>
  <si>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</si>
  <si>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</si>
  <si>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</si>
  <si>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</si>
  <si>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</si>
  <si>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</si>
  <si>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</si>
  <si>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</si>
  <si>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</si>
  <si>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</si>
  <si>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</si>
  <si>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</si>
  <si>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</si>
  <si>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</si>
  <si>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</si>
  <si>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</si>
  <si>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</si>
  <si>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</si>
  <si>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</si>
  <si>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</si>
  <si>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</si>
  <si>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</si>
  <si>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</si>
  <si>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</si>
  <si>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</si>
  <si>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</si>
  <si>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</si>
  <si>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</si>
  <si>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</si>
  <si>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</si>
  <si>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</si>
  <si>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</si>
  <si>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</si>
  <si>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</si>
  <si>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</si>
  <si>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</si>
  <si>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</si>
  <si>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</si>
  <si>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</si>
  <si>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</si>
  <si>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</si>
  <si>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</si>
  <si>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</si>
  <si>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</si>
  <si>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</si>
  <si>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</si>
  <si>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</si>
  <si>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</si>
  <si>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</si>
  <si>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</si>
  <si>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</si>
  <si>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</si>
  <si>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</si>
  <si>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</si>
  <si>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</si>
  <si>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</si>
  <si>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</si>
  <si>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</si>
  <si>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</si>
  <si>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</si>
  <si>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</si>
  <si>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</si>
  <si>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</si>
  <si>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</si>
  <si>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</si>
  <si>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</si>
  <si>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</si>
  <si>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</si>
  <si>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</si>
  <si>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</si>
  <si>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</si>
  <si>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</si>
  <si>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</si>
  <si>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</si>
  <si>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</si>
  <si>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</si>
  <si>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</si>
  <si>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</si>
  <si>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</si>
  <si>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</si>
  <si>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</si>
  <si>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</si>
  <si>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</si>
  <si>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</si>
  <si>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</si>
  <si>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</si>
  <si>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</si>
  <si>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</si>
  <si>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</si>
  <si>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</si>
  <si>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</si>
  <si>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</si>
  <si>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</si>
  <si>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</si>
  <si>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</si>
  <si>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</si>
  <si>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</si>
  <si>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</si>
  <si>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</si>
  <si>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</si>
  <si>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</si>
  <si>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</si>
  <si>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</si>
  <si>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</si>
  <si>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</si>
  <si>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</si>
  <si>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</si>
  <si>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</si>
  <si>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</si>
  <si>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</si>
  <si>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</si>
  <si>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</si>
  <si>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</si>
  <si>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</si>
  <si>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</si>
  <si>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</si>
  <si>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</si>
  <si>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</si>
  <si>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</si>
  <si>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</si>
  <si>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</si>
  <si>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</si>
  <si>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</si>
  <si>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</si>
  <si>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</si>
  <si>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</si>
  <si>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</si>
  <si>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</si>
  <si>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</si>
  <si>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</si>
  <si>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</si>
  <si>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</si>
  <si>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</si>
  <si>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</si>
  <si>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</si>
  <si>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</si>
  <si>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</si>
  <si>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</si>
  <si>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</si>
  <si>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</si>
  <si>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</si>
  <si>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</si>
  <si>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</si>
  <si>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</si>
  <si>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</si>
  <si>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</si>
  <si>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</si>
  <si>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</si>
  <si>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</si>
  <si>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</si>
  <si>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</si>
  <si>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</si>
  <si>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</si>
  <si>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</si>
  <si>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</si>
  <si>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</si>
  <si>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</si>
  <si>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</si>
  <si>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</si>
  <si>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</si>
  <si>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</si>
  <si>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</si>
  <si>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</si>
  <si>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</si>
  <si>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</si>
  <si>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</si>
  <si>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</si>
  <si>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</si>
  <si>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</si>
  <si>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</si>
  <si>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</si>
  <si>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</si>
  <si>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</si>
  <si>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</si>
  <si>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</si>
  <si>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</si>
  <si>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</si>
  <si>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</si>
  <si>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</si>
  <si>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</si>
  <si>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</si>
  <si>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</si>
  <si>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</si>
  <si>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</si>
  <si>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</si>
  <si>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</si>
  <si>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</si>
  <si>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</si>
  <si>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</si>
  <si>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</si>
  <si>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</si>
  <si>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</si>
  <si>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</si>
  <si>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</si>
  <si>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</si>
  <si>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</si>
  <si>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</si>
  <si>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</si>
  <si>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</si>
  <si>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</si>
  <si>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</si>
  <si>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</si>
  <si>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</si>
  <si>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</si>
  <si>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</si>
  <si>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</si>
  <si>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</si>
  <si>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</si>
  <si>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</si>
  <si>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</si>
  <si>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</si>
  <si>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</si>
  <si>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</si>
  <si>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</si>
  <si>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</si>
  <si>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</si>
  <si>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</si>
  <si>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</si>
  <si>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</si>
  <si>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</si>
  <si>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</si>
  <si>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</si>
  <si>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</si>
  <si>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</si>
  <si>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</si>
  <si>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</si>
  <si>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</si>
  <si>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</si>
  <si>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</si>
  <si>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</si>
  <si>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</si>
  <si>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</si>
  <si>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</si>
  <si>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</si>
  <si>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</si>
  <si>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</si>
  <si>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</si>
  <si>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</si>
  <si>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</si>
  <si>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</si>
  <si>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</si>
  <si>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</si>
  <si>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</si>
  <si>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</si>
  <si>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</si>
  <si>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</si>
  <si>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</si>
  <si>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</si>
  <si>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</si>
  <si>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</si>
  <si>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</si>
  <si>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</si>
  <si>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</si>
  <si>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</si>
  <si>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</si>
  <si>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</si>
  <si>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</si>
  <si>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</si>
  <si>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</si>
  <si>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</si>
  <si>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</si>
  <si>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</si>
  <si>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</si>
  <si>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</si>
  <si>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</si>
  <si>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</si>
  <si>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</si>
  <si>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</si>
  <si>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</si>
  <si>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</si>
  <si>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</si>
  <si>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</si>
  <si>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</si>
  <si>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</si>
  <si>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</si>
  <si>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</si>
  <si>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</si>
  <si>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</si>
  <si>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</si>
  <si>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</si>
  <si>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</si>
  <si>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</si>
  <si>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</si>
  <si>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</si>
  <si>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</si>
  <si>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</si>
  <si>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</si>
  <si>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</si>
  <si>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</si>
  <si>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</si>
  <si>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</si>
  <si>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</si>
  <si>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</si>
  <si>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</si>
  <si>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</si>
  <si>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</si>
  <si>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</si>
  <si>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</si>
  <si>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</si>
  <si>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</si>
  <si>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</si>
  <si>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</si>
  <si>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</si>
  <si>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</si>
  <si>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</si>
  <si>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</si>
  <si>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</si>
  <si>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</si>
  <si>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</si>
  <si>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</si>
  <si>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</si>
  <si>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</si>
  <si>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</si>
  <si>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</si>
  <si>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</si>
  <si>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</si>
  <si>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</si>
  <si>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</si>
  <si>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</si>
  <si>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</si>
  <si>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</si>
  <si>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</si>
  <si>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</si>
  <si>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</si>
  <si>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</si>
  <si>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</si>
  <si>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</si>
  <si>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</si>
  <si>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</si>
  <si>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</si>
  <si>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</si>
  <si>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</si>
  <si>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</si>
  <si>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</si>
  <si>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</si>
  <si>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</si>
  <si>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</si>
  <si>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</si>
  <si>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</si>
  <si>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</si>
  <si>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</si>
  <si>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</si>
  <si>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</si>
  <si>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</si>
  <si>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</si>
  <si>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</si>
  <si>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</si>
  <si>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</si>
  <si>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</si>
  <si>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</si>
  <si>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</si>
  <si>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</si>
  <si>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</si>
  <si>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</si>
  <si>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</si>
  <si>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</si>
  <si>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</si>
  <si>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</si>
  <si>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</si>
  <si>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</si>
  <si>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</si>
  <si>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</si>
  <si>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</si>
  <si>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</si>
  <si>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</si>
  <si>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</si>
  <si>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</si>
  <si>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</si>
  <si>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</si>
  <si>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</si>
  <si>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</si>
  <si>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</si>
  <si>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</si>
  <si>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</si>
  <si>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</si>
  <si>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</si>
  <si>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</si>
  <si>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</si>
  <si>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</si>
  <si>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</si>
  <si>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</si>
  <si>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</si>
  <si>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</si>
  <si>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</si>
  <si>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</si>
  <si>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</si>
  <si>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</si>
  <si>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</si>
  <si>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</si>
  <si>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</si>
  <si>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</si>
  <si>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</si>
  <si>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</si>
  <si>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</si>
  <si>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</si>
  <si>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</si>
  <si>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</si>
  <si>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</si>
  <si>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</si>
  <si>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</si>
  <si>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</si>
  <si>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</si>
  <si>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</si>
  <si>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</si>
  <si>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</si>
  <si>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</si>
  <si>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</si>
  <si>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</si>
  <si>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</si>
  <si>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</si>
  <si>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</si>
  <si>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</si>
  <si>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</si>
  <si>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</si>
  <si>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</si>
  <si>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</si>
  <si>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</si>
  <si>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</si>
  <si>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</si>
  <si>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</si>
  <si>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</si>
  <si>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</si>
  <si>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</si>
  <si>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</si>
  <si>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</si>
  <si>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</si>
  <si>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</si>
  <si>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</si>
  <si>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</si>
  <si>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</si>
  <si>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</si>
  <si>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</si>
  <si>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</si>
  <si>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</si>
  <si>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</si>
  <si>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</si>
  <si>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</si>
  <si>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</si>
  <si>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</si>
  <si>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</si>
  <si>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</si>
  <si>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</si>
  <si>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</si>
  <si>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</si>
  <si>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</si>
  <si>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</si>
  <si>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</si>
  <si>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</si>
  <si>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</si>
  <si>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</si>
  <si>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</si>
  <si>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</si>
  <si>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</si>
  <si>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</si>
  <si>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</si>
  <si>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</si>
  <si>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</si>
  <si>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</si>
  <si>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</si>
  <si>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</si>
  <si>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</si>
  <si>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</si>
  <si>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</si>
  <si>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</si>
  <si>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</si>
  <si>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</si>
  <si>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</si>
  <si>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</si>
  <si>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</si>
  <si>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</si>
  <si>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</si>
  <si>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</si>
  <si>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</si>
  <si>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</si>
  <si>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</si>
  <si>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</si>
  <si>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</si>
  <si>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</si>
  <si>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</si>
  <si>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</si>
  <si>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</si>
  <si>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</si>
  <si>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</si>
  <si>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</si>
  <si>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</si>
  <si>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</si>
  <si>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</si>
  <si>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</si>
  <si>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</si>
  <si>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</si>
  <si>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</si>
  <si>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</si>
  <si>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</si>
  <si>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</si>
  <si>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</si>
  <si>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</si>
  <si>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</si>
  <si>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</si>
  <si>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</si>
  <si>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</si>
  <si>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</si>
  <si>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</si>
  <si>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</si>
  <si>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</si>
  <si>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</si>
  <si>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</si>
  <si>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</si>
  <si>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</si>
  <si>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</si>
  <si>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</si>
  <si>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</si>
  <si>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</si>
  <si>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</si>
  <si>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</si>
  <si>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</si>
  <si>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</si>
  <si>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</si>
  <si>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</si>
  <si>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</si>
  <si>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</si>
  <si>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</si>
  <si>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</si>
  <si>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</si>
  <si>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</si>
  <si>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</si>
  <si>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</si>
  <si>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</si>
  <si>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</si>
  <si>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</si>
  <si>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</si>
  <si>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</si>
  <si>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</si>
  <si>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</si>
  <si>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</si>
  <si>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</si>
  <si>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</si>
  <si>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</si>
  <si>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</si>
  <si>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</si>
  <si>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</si>
  <si>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</si>
  <si>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</si>
  <si>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</si>
  <si>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</si>
  <si>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</si>
  <si>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</si>
  <si>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</si>
  <si>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</si>
  <si>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</si>
  <si>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</si>
  <si>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</si>
  <si>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</si>
  <si>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</si>
  <si>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</si>
  <si>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</si>
  <si>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</si>
  <si>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</si>
  <si>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</si>
  <si>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</si>
  <si>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</si>
  <si>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</si>
  <si>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</si>
  <si>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</si>
  <si>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</si>
  <si>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</si>
  <si>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</si>
  <si>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</si>
  <si>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</si>
  <si>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</si>
  <si>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</si>
  <si>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</si>
  <si>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</si>
  <si>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</si>
  <si>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</si>
  <si>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</si>
  <si>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</si>
  <si>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</si>
  <si>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</si>
  <si>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</si>
  <si>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</si>
  <si>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</si>
  <si>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</si>
  <si>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</si>
  <si>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</si>
  <si>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</si>
  <si>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</si>
  <si>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</si>
  <si>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</si>
  <si>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</si>
  <si>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</si>
  <si>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</si>
  <si>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</si>
  <si>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</si>
  <si>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</si>
  <si>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</si>
  <si>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</si>
  <si>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</si>
  <si>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</si>
  <si>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</si>
  <si>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</si>
  <si>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</si>
  <si>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</si>
  <si>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</si>
  <si>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</si>
  <si>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</si>
  <si>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</si>
  <si>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</si>
  <si>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</si>
  <si>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</si>
  <si>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</si>
  <si>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</si>
  <si>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</si>
  <si>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</si>
  <si>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</si>
  <si>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</si>
  <si>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</si>
  <si>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</si>
  <si>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</si>
  <si>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</si>
  <si>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</si>
  <si>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</si>
  <si>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</si>
  <si>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</si>
  <si>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</si>
  <si>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</si>
  <si>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</si>
  <si>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</si>
  <si>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</si>
  <si>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</si>
  <si>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</si>
  <si>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</si>
  <si>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</si>
  <si>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</si>
  <si>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</si>
  <si>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</si>
  <si>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</si>
  <si>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</si>
  <si>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</si>
  <si>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</si>
  <si>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</si>
  <si>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</si>
  <si>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</si>
  <si>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</si>
  <si>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</si>
  <si>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</si>
  <si>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</si>
  <si>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</si>
  <si>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</si>
  <si>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</si>
  <si>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</si>
  <si>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</si>
  <si>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</si>
  <si>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</si>
  <si>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</si>
  <si>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</si>
  <si>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</si>
  <si>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</si>
  <si>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</si>
  <si>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</si>
  <si>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</si>
  <si>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</si>
  <si>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</si>
  <si>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</si>
  <si>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</si>
  <si>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</si>
  <si>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</si>
  <si>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</si>
  <si>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</si>
  <si>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</si>
  <si>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</si>
  <si>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</si>
  <si>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</si>
  <si>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</si>
  <si>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</si>
  <si>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</si>
  <si>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</si>
  <si>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</si>
  <si>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</si>
  <si>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</si>
  <si>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</si>
  <si>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</si>
  <si>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</si>
  <si>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</si>
  <si>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</si>
  <si>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</si>
  <si>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</si>
  <si>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</si>
  <si>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</si>
  <si>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</si>
  <si>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</si>
  <si>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</si>
  <si>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</si>
  <si>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</si>
  <si>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</si>
  <si>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</si>
  <si>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</si>
  <si>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</si>
  <si>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</si>
  <si>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</si>
  <si>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</si>
  <si>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</si>
  <si>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</si>
  <si>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</si>
  <si>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</si>
  <si>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</si>
  <si>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</si>
  <si>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</si>
  <si>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</si>
  <si>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</si>
  <si>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</si>
  <si>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</si>
  <si>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</si>
  <si>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</si>
  <si>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</si>
  <si>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</si>
  <si>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</si>
  <si>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</si>
  <si>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</si>
  <si>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</si>
  <si>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</si>
  <si>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</si>
  <si>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</si>
  <si>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</si>
  <si>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</si>
  <si>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</si>
  <si>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</si>
  <si>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</si>
  <si>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</si>
  <si>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</si>
  <si>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</si>
  <si>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</si>
  <si>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</si>
  <si>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</si>
  <si>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</si>
  <si>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</si>
  <si>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</si>
  <si>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</si>
  <si>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</si>
  <si>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</si>
  <si>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</si>
  <si>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</si>
  <si>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</si>
  <si>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</si>
  <si>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</si>
  <si>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</si>
  <si>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</si>
  <si>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</si>
  <si>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</si>
  <si>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</si>
  <si>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</si>
  <si>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</si>
  <si>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</si>
  <si>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</si>
  <si>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</si>
  <si>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</si>
  <si>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</si>
  <si>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</si>
  <si>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</si>
  <si>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</si>
  <si>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</si>
  <si>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</si>
  <si>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</si>
  <si>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</si>
  <si>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</si>
  <si>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</si>
  <si>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</si>
  <si>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</si>
  <si>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</si>
  <si>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</si>
  <si>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</si>
  <si>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</si>
  <si>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</si>
  <si>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</si>
  <si>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</si>
  <si>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</si>
  <si>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</si>
  <si>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</si>
  <si>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</si>
  <si>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</si>
  <si>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</si>
  <si>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</si>
  <si>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</si>
  <si>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</si>
  <si>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</si>
  <si>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</si>
  <si>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</si>
  <si>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</si>
  <si>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</si>
  <si>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</si>
  <si>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</si>
  <si>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</si>
  <si>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</si>
  <si>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</si>
  <si>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</si>
  <si>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</si>
  <si>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</si>
  <si>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</si>
  <si>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</si>
  <si>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</si>
  <si>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</si>
  <si>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</si>
  <si>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</si>
  <si>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</si>
  <si>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</si>
  <si>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</si>
  <si>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</si>
  <si>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</si>
  <si>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</si>
  <si>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</si>
  <si>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</si>
  <si>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</si>
  <si>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</si>
  <si>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</si>
  <si>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</si>
  <si>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</si>
  <si>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</si>
  <si>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</si>
  <si>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</si>
  <si>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</si>
  <si>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</si>
  <si>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</si>
  <si>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</si>
  <si>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</si>
  <si>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</si>
  <si>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</si>
  <si>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</si>
  <si>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</si>
  <si>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</si>
  <si>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</si>
  <si>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</si>
  <si>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</si>
  <si>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</si>
  <si>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</si>
  <si>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</si>
  <si>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</si>
  <si>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</si>
  <si>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</si>
  <si>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</si>
  <si>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</si>
  <si>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</si>
  <si>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</si>
  <si>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</si>
  <si>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</si>
  <si>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</si>
  <si>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</si>
  <si>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</si>
  <si>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</si>
  <si>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</si>
  <si>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</si>
  <si>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</si>
  <si>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</si>
  <si>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</si>
  <si>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</si>
  <si>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</si>
  <si>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</si>
  <si>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</si>
  <si>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</si>
  <si>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</si>
  <si>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</si>
  <si>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</si>
  <si>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</si>
  <si>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</si>
  <si>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</si>
  <si>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</si>
  <si>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</si>
  <si>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</si>
  <si>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</si>
  <si>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</si>
  <si>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</si>
  <si>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</si>
  <si>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</si>
  <si>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</si>
  <si>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</si>
  <si>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</si>
  <si>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</si>
  <si>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</si>
  <si>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</si>
  <si>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</si>
  <si>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</si>
  <si>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</si>
  <si>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</si>
  <si>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</si>
  <si>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</si>
  <si>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</si>
  <si>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</si>
  <si>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</si>
  <si>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</si>
  <si>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</si>
  <si>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</si>
  <si>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</si>
  <si>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</si>
  <si>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</si>
  <si>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</si>
  <si>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</si>
  <si>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</si>
  <si>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</si>
  <si>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</si>
  <si>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</si>
  <si>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</si>
  <si>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</si>
  <si>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</si>
  <si>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</si>
  <si>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</si>
  <si>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</si>
  <si>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</si>
  <si>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</si>
  <si>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</si>
  <si>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</si>
  <si>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</si>
  <si>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</si>
  <si>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</si>
  <si>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</si>
  <si>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</si>
  <si>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</si>
  <si>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</si>
  <si>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</si>
  <si>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</si>
  <si>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</si>
  <si>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</si>
  <si>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</si>
  <si>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</si>
  <si>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</si>
  <si>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</si>
  <si>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</si>
  <si>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</si>
  <si>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</si>
  <si>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</si>
  <si>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</si>
  <si>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</si>
  <si>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</si>
  <si>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</si>
  <si>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</si>
  <si>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</si>
  <si>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</si>
  <si>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</si>
  <si>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</si>
  <si>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</si>
  <si>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</si>
  <si>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</si>
  <si>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</si>
  <si>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</si>
  <si>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</si>
  <si>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</si>
  <si>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</si>
  <si>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</si>
  <si>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</si>
  <si>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</si>
  <si>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</si>
  <si>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</si>
  <si>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</si>
  <si>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</si>
  <si>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</si>
  <si>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</si>
  <si>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</si>
  <si>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</si>
  <si>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</si>
  <si>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</si>
  <si>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</si>
  <si>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</si>
  <si>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</si>
  <si>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</si>
  <si>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</si>
  <si>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</si>
  <si>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</si>
  <si>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</si>
  <si>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</si>
  <si>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</si>
  <si>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</si>
  <si>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</si>
  <si>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</si>
  <si>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</si>
  <si>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</si>
  <si>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</si>
  <si>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</si>
  <si>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</si>
  <si>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</si>
  <si>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</si>
  <si>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</si>
  <si>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</si>
  <si>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</si>
  <si>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</si>
  <si>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</si>
  <si>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</si>
  <si>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</si>
  <si>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</si>
  <si>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</si>
  <si>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</si>
  <si>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</si>
  <si>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</si>
  <si>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</si>
  <si>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</si>
  <si>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</si>
  <si>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</si>
  <si>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</si>
  <si>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</si>
  <si>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</si>
  <si>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</si>
  <si>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</si>
  <si>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</si>
  <si>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</si>
  <si>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</si>
  <si>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</si>
  <si>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</si>
  <si>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</si>
  <si>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</si>
  <si>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</si>
  <si>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</si>
  <si>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</si>
  <si>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</si>
  <si>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</si>
  <si>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</si>
  <si>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</si>
  <si>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</si>
  <si>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</si>
  <si>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</si>
  <si>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</si>
  <si>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</si>
  <si>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</si>
  <si>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</si>
  <si>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</si>
  <si>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</si>
  <si>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</si>
  <si>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</si>
  <si>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</si>
  <si>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</si>
  <si>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</si>
  <si>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</si>
  <si>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</si>
  <si>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</si>
  <si>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</si>
  <si>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</si>
  <si>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</si>
  <si>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</si>
  <si>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</si>
  <si>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</si>
  <si>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</si>
  <si>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</si>
  <si>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</si>
  <si>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</si>
  <si>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</si>
  <si>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</si>
  <si>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</si>
  <si>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</si>
  <si>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</si>
  <si>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</si>
  <si>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</si>
  <si>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</si>
  <si>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</si>
  <si>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</si>
  <si>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</si>
  <si>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</si>
  <si>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</si>
  <si>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</si>
  <si>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</si>
  <si>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</si>
  <si>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</si>
  <si>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</si>
  <si>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</si>
  <si>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</si>
  <si>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</si>
  <si>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</si>
  <si>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</si>
  <si>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</si>
  <si>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</si>
  <si>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</si>
  <si>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</si>
  <si>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</si>
  <si>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</si>
  <si>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</si>
  <si>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</si>
  <si>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</si>
  <si>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</si>
  <si>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</si>
  <si>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</si>
  <si>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</si>
  <si>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</si>
  <si>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</si>
  <si>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</si>
  <si>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</si>
  <si>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</si>
  <si>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</si>
  <si>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</si>
  <si>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</si>
  <si>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</si>
  <si>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</si>
  <si>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</si>
  <si>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</si>
  <si>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</si>
  <si>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</si>
  <si>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</si>
  <si>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</si>
  <si>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</si>
  <si>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</si>
  <si>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</si>
  <si>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</si>
  <si>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</si>
  <si>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</si>
  <si>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</si>
  <si>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</si>
  <si>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</si>
  <si>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</si>
  <si>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</si>
  <si>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</si>
  <si>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</si>
  <si>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</si>
  <si>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</si>
  <si>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</si>
  <si>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</si>
  <si>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</si>
  <si>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</si>
  <si>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</si>
  <si>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</si>
  <si>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</si>
  <si>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</si>
  <si>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</si>
  <si>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</si>
  <si>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</si>
  <si>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</si>
  <si>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</si>
  <si>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</si>
  <si>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</si>
  <si>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</si>
  <si>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</si>
  <si>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</si>
  <si>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</si>
  <si>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</si>
  <si>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</si>
  <si>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</si>
  <si>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</si>
  <si>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</si>
  <si>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</si>
  <si>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</si>
  <si>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</si>
  <si>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</si>
  <si>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</si>
  <si>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</si>
  <si>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</si>
  <si>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</si>
  <si>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</si>
  <si>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</si>
  <si>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</si>
  <si>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</si>
  <si>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</si>
  <si>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</si>
  <si>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</si>
  <si>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</si>
  <si>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</si>
  <si>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</si>
  <si>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</si>
  <si>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</si>
  <si>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</si>
  <si>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</si>
  <si>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</si>
  <si>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</si>
  <si>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</si>
  <si>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</si>
  <si>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</si>
  <si>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</si>
  <si>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</si>
  <si>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</si>
  <si>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</si>
  <si>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</si>
  <si>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</si>
  <si>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</si>
  <si>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</si>
  <si>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</si>
  <si>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</si>
  <si>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</si>
  <si>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</si>
  <si>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</si>
  <si>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</si>
  <si>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</si>
  <si>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</si>
  <si>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</si>
  <si>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</si>
  <si>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</si>
  <si>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</si>
  <si>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</si>
  <si>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</si>
  <si>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</si>
  <si>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</si>
  <si>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</si>
  <si>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</si>
  <si>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</si>
  <si>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</si>
  <si>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</si>
  <si>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</si>
  <si>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</si>
  <si>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</si>
  <si>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</si>
  <si>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</si>
  <si>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</si>
  <si>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</si>
  <si>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</si>
  <si>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</si>
  <si>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</si>
  <si>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</si>
  <si>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</si>
  <si>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</si>
  <si>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</si>
  <si>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</si>
  <si>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</si>
  <si>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</si>
  <si>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</si>
  <si>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</si>
  <si>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</si>
  <si>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</si>
  <si>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</si>
  <si>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</si>
  <si>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</si>
  <si>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</si>
  <si>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</si>
  <si>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</si>
  <si>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</si>
  <si>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</si>
  <si>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</si>
  <si>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</si>
  <si>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</si>
  <si>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</si>
  <si>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</si>
  <si>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</si>
  <si>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</si>
  <si>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</si>
  <si>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</si>
  <si>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</si>
  <si>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</si>
  <si>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</si>
  <si>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</si>
  <si>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</si>
  <si>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</si>
  <si>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</si>
  <si>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</si>
  <si>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</si>
  <si>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</si>
  <si>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</si>
  <si>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</si>
  <si>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</si>
  <si>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</si>
  <si>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</si>
  <si>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</si>
  <si>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</si>
  <si>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</si>
  <si>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</si>
  <si>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</si>
  <si>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</si>
  <si>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</si>
  <si>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</si>
  <si>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</si>
  <si>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</si>
  <si>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</si>
  <si>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</si>
  <si>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</si>
  <si>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</si>
  <si>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</si>
  <si>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</si>
  <si>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</si>
  <si>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</si>
  <si>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</si>
  <si>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</si>
  <si>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</si>
  <si>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</si>
  <si>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</si>
  <si>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</si>
  <si>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</si>
  <si>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</si>
  <si>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</si>
  <si>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</si>
  <si>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</si>
  <si>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</si>
  <si>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</si>
  <si>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</si>
  <si>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</si>
  <si>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</si>
  <si>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</si>
  <si>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</si>
  <si>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</si>
  <si>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</si>
  <si>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</si>
  <si>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</si>
  <si>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</si>
  <si>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</si>
  <si>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</si>
  <si>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</si>
  <si>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</si>
  <si>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</si>
  <si>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</si>
  <si>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</si>
  <si>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</si>
  <si>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</si>
  <si>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</si>
  <si>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</si>
  <si>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</si>
  <si>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</si>
  <si>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</si>
  <si>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</si>
  <si>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</si>
  <si>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</si>
  <si>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</si>
  <si>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</si>
  <si>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</si>
  <si>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</si>
  <si>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</si>
  <si>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</si>
  <si>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</si>
  <si>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</si>
  <si>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</si>
  <si>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</si>
  <si>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</si>
  <si>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</si>
  <si>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</si>
  <si>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</si>
  <si>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</si>
  <si>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</si>
  <si>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</si>
  <si>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</si>
  <si>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</si>
  <si>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</si>
  <si>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</si>
  <si>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</si>
  <si>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</si>
  <si>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</si>
  <si>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</si>
  <si>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</si>
  <si>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</si>
  <si>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</si>
  <si>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</si>
  <si>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</si>
  <si>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</si>
  <si>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</si>
  <si>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</si>
  <si>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</si>
  <si>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</si>
  <si>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</si>
  <si>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</si>
  <si>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</si>
  <si>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</si>
  <si>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</si>
  <si>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</si>
  <si>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</si>
  <si>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</si>
  <si>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</si>
  <si>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</si>
  <si>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</si>
  <si>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</si>
  <si>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</si>
  <si>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</si>
  <si>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</si>
  <si>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</si>
  <si>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</si>
  <si>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</si>
  <si>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</si>
  <si>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</si>
  <si>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</si>
  <si>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</si>
  <si>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</si>
  <si>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</si>
  <si>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</si>
  <si>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</si>
  <si>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</si>
  <si>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</si>
  <si>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</si>
  <si>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</si>
  <si>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</si>
  <si>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</si>
  <si>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</si>
  <si>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</si>
  <si>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</si>
  <si>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</si>
  <si>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</si>
  <si>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</si>
  <si>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</si>
  <si>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</si>
  <si>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</si>
  <si>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</si>
  <si>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</si>
  <si>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</si>
  <si>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</si>
  <si>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</si>
  <si>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</si>
  <si>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</si>
  <si>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</si>
  <si>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</si>
  <si>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</si>
  <si>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</si>
  <si>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</si>
  <si>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</si>
  <si>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</si>
  <si>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</si>
  <si>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</si>
  <si>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</si>
  <si>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</si>
  <si>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</si>
  <si>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</si>
  <si>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</si>
  <si>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</si>
  <si>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</si>
  <si>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</si>
  <si>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</si>
  <si>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</si>
  <si>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</si>
  <si>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</si>
  <si>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</si>
  <si>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</si>
  <si>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</si>
  <si>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</si>
  <si>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</si>
  <si>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</si>
  <si>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</si>
  <si>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</si>
  <si>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</si>
  <si>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</si>
  <si>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</si>
  <si>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</si>
  <si>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</si>
  <si>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</si>
  <si>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</si>
  <si>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</si>
  <si>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</si>
  <si>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</si>
  <si>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</si>
  <si>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</si>
  <si>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</si>
  <si>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</si>
  <si>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</si>
  <si>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</si>
  <si>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</si>
  <si>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</si>
  <si>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</si>
  <si>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</si>
  <si>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</si>
  <si>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</si>
  <si>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</si>
  <si>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</si>
  <si>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</si>
  <si>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</si>
  <si>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</si>
  <si>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</si>
  <si>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</si>
  <si>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</si>
  <si>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</si>
  <si>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</si>
  <si>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</si>
  <si>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</si>
  <si>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</si>
  <si>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</si>
  <si>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</si>
  <si>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</si>
  <si>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</si>
  <si>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</si>
  <si>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</si>
  <si>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</si>
  <si>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</si>
  <si>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</si>
  <si>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</si>
  <si>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</si>
  <si>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</si>
  <si>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</si>
  <si>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</si>
  <si>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</si>
  <si>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</si>
  <si>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</si>
  <si>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</si>
  <si>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</si>
  <si>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</si>
  <si>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</si>
  <si>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</si>
  <si>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</si>
  <si>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</si>
  <si>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</si>
  <si>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</si>
  <si>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</si>
  <si>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</si>
  <si>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</si>
  <si>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</si>
  <si>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</si>
  <si>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</si>
  <si>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</si>
  <si>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</si>
  <si>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</si>
  <si>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</si>
  <si>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</si>
  <si>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</si>
  <si>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</si>
  <si>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</si>
  <si>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</si>
  <si>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</si>
  <si>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</si>
  <si>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</si>
  <si>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</si>
  <si>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</si>
  <si>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</si>
  <si>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</si>
  <si>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</si>
  <si>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</si>
  <si>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</si>
  <si>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</si>
  <si>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</si>
  <si>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</si>
  <si>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</si>
  <si>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</si>
  <si>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</si>
  <si>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</si>
  <si>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</si>
  <si>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</si>
  <si>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</si>
  <si>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</si>
  <si>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</si>
  <si>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</si>
  <si>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</si>
  <si>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</si>
  <si>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</si>
  <si>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</si>
  <si>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</si>
  <si>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</si>
  <si>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</si>
  <si>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</si>
  <si>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</si>
  <si>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</si>
  <si>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</si>
  <si>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</si>
  <si>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</si>
  <si>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</si>
  <si>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</si>
  <si>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</si>
  <si>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</si>
  <si>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</si>
  <si>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</si>
  <si>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</si>
  <si>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</si>
  <si>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</si>
  <si>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</si>
  <si>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</si>
  <si>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</si>
  <si>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</si>
  <si>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</si>
  <si>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</si>
  <si>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</si>
  <si>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</si>
  <si>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</si>
  <si>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</si>
  <si>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</si>
  <si>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</si>
  <si>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</si>
  <si>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</si>
  <si>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</si>
  <si>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</si>
  <si>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</si>
  <si>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</si>
  <si>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</si>
  <si>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</si>
  <si>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</si>
  <si>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</si>
  <si>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</si>
  <si>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</si>
  <si>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</si>
  <si>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</si>
  <si>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</si>
  <si>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</si>
  <si>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</si>
  <si>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</si>
  <si>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</si>
  <si>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</si>
  <si>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</si>
  <si>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</si>
  <si>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</si>
  <si>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</si>
  <si>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</si>
  <si>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</si>
  <si>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</si>
  <si>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</si>
  <si>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</si>
  <si>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</si>
  <si>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</si>
  <si>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</si>
  <si>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</si>
  <si>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</si>
  <si>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</si>
  <si>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</si>
  <si>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</si>
  <si>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</si>
  <si>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</si>
  <si>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</si>
  <si>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</si>
  <si>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</si>
  <si>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</si>
  <si>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</si>
  <si>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</si>
  <si>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</si>
  <si>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</si>
  <si>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</si>
  <si>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</si>
  <si>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</si>
  <si>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</si>
  <si>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</si>
  <si>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</si>
  <si>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</si>
  <si>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</si>
  <si>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</si>
  <si>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</si>
  <si>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</si>
  <si>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</si>
  <si>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</si>
  <si>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</si>
  <si>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</si>
  <si>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</si>
  <si>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</si>
  <si>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</si>
  <si>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</si>
  <si>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</si>
  <si>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</si>
  <si>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</si>
  <si>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</si>
  <si>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</si>
  <si>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</si>
  <si>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</si>
  <si>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</si>
  <si>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</si>
  <si>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</si>
  <si>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</si>
  <si>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</si>
  <si>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</si>
  <si>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</si>
  <si>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</si>
  <si>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</si>
  <si>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</si>
  <si>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</si>
  <si>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</si>
  <si>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</si>
  <si>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</si>
  <si>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</si>
  <si>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</si>
  <si>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</si>
  <si>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</si>
  <si>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</si>
  <si>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</si>
  <si>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</si>
  <si>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</si>
  <si>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</si>
  <si>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</si>
  <si>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</si>
  <si>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</si>
  <si>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</si>
  <si>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</si>
  <si>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</si>
  <si>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</si>
  <si>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</si>
  <si>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</si>
  <si>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</si>
  <si>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</si>
  <si>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</si>
  <si>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</si>
  <si>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</si>
  <si>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</si>
  <si>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</si>
  <si>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</si>
  <si>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</si>
  <si>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</si>
  <si>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</si>
  <si>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</si>
  <si>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</si>
  <si>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</si>
  <si>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</si>
  <si>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</si>
  <si>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</si>
  <si>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</si>
  <si>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</si>
  <si>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</si>
  <si>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</si>
  <si>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</si>
  <si>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</si>
  <si>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</si>
  <si>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</si>
  <si>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</si>
  <si>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</si>
  <si>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</si>
  <si>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</si>
  <si>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</si>
  <si>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</si>
  <si>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</si>
  <si>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</si>
  <si>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</si>
  <si>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</si>
  <si>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</si>
  <si>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</si>
  <si>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</si>
  <si>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</si>
  <si>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</si>
  <si>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</si>
  <si>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</si>
  <si>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</si>
  <si>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</si>
  <si>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</si>
  <si>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</si>
  <si>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</si>
  <si>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</si>
  <si>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</si>
  <si>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</si>
  <si>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</si>
  <si>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</si>
  <si>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</si>
  <si>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</si>
  <si>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</si>
  <si>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</si>
  <si>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</si>
  <si>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</si>
  <si>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</si>
  <si>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</si>
  <si>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</si>
  <si>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</si>
  <si>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</si>
  <si>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</si>
  <si>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</si>
  <si>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</si>
  <si>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</si>
  <si>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</si>
  <si>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</si>
  <si>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</si>
  <si>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</si>
  <si>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</si>
  <si>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</si>
  <si>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</si>
  <si>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</si>
  <si>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</si>
  <si>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</si>
  <si>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</si>
  <si>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</si>
  <si>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</si>
  <si>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</si>
  <si>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</si>
  <si>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</si>
  <si>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</si>
  <si>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</si>
  <si>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</si>
  <si>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</si>
  <si>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</si>
  <si>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</si>
  <si>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</si>
  <si>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</si>
  <si>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</si>
  <si>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</si>
  <si>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</si>
  <si>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</si>
  <si>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</si>
  <si>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</si>
  <si>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</si>
  <si>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</si>
  <si>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</si>
  <si>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</si>
  <si>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</si>
  <si>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</si>
  <si>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</si>
  <si>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</si>
  <si>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</si>
  <si>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</si>
  <si>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</si>
  <si>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</si>
  <si>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</si>
  <si>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</si>
  <si>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</si>
  <si>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</si>
  <si>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</si>
  <si>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</si>
  <si>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</si>
  <si>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</si>
  <si>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</si>
  <si>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</si>
  <si>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</si>
  <si>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</si>
  <si>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</si>
  <si>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</si>
  <si>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</si>
  <si>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</si>
  <si>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</si>
  <si>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</si>
  <si>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</si>
  <si>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</si>
  <si>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</si>
  <si>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</si>
  <si>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</si>
  <si>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</si>
  <si>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</si>
  <si>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</si>
  <si>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</si>
  <si>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</si>
  <si>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</si>
  <si>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</si>
  <si>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</si>
  <si>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</si>
  <si>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</si>
  <si>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</si>
  <si>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</si>
  <si>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</si>
  <si>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</si>
  <si>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</si>
  <si>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</si>
  <si>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</si>
  <si>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</si>
  <si>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</si>
  <si>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</si>
  <si>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</si>
  <si>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</si>
  <si>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</si>
  <si>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</si>
  <si>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</si>
  <si>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</si>
  <si>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</si>
  <si>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</si>
  <si>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</si>
  <si>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</si>
  <si>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</si>
  <si>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</si>
  <si>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</si>
  <si>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</si>
  <si>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</si>
  <si>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</si>
  <si>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</si>
  <si>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</si>
  <si>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</si>
  <si>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</si>
  <si>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</si>
  <si>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</si>
  <si>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</si>
  <si>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</si>
  <si>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</si>
  <si>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</si>
  <si>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</si>
  <si>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</si>
  <si>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</si>
  <si>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</si>
  <si>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</si>
  <si>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</si>
  <si>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</si>
  <si>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</si>
  <si>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</si>
  <si>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</si>
  <si>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</si>
  <si>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</si>
  <si>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</si>
  <si>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</si>
  <si>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</si>
  <si>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</si>
  <si>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</si>
  <si>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</si>
  <si>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</si>
  <si>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</si>
  <si>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</si>
  <si>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</si>
  <si>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</si>
  <si>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</si>
  <si>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</si>
  <si>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</si>
  <si>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</si>
  <si>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</si>
  <si>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</si>
  <si>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</si>
  <si>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</si>
  <si>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</si>
  <si>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</si>
  <si>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</si>
  <si>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</si>
  <si>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</si>
  <si>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</si>
  <si>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</si>
  <si>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</si>
  <si>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</si>
  <si>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</si>
  <si>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</si>
  <si>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</si>
  <si>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</si>
  <si>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</si>
  <si>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</si>
  <si>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</si>
  <si>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</si>
  <si>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</si>
  <si>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</si>
  <si>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</si>
  <si>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</si>
  <si>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</si>
  <si>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</si>
  <si>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</si>
  <si>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</si>
  <si>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</si>
  <si>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</si>
  <si>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</si>
  <si>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</si>
  <si>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</si>
  <si>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</si>
  <si>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</si>
  <si>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</si>
  <si>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</si>
  <si>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</si>
  <si>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</si>
  <si>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</si>
  <si>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</si>
  <si>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</si>
  <si>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</si>
  <si>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</si>
  <si>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</si>
  <si>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</si>
  <si>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</si>
  <si>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</si>
  <si>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</si>
  <si>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</si>
  <si>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</si>
  <si>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</si>
  <si>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</si>
  <si>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</si>
  <si>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</si>
  <si>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</si>
  <si>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</si>
  <si>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</si>
  <si>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</si>
  <si>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</si>
  <si>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</si>
  <si>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</si>
  <si>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</si>
  <si>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</si>
  <si>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</si>
  <si>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</si>
  <si>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</si>
  <si>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</si>
  <si>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</si>
  <si>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</si>
  <si>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</si>
  <si>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</si>
  <si>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</si>
  <si>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</si>
  <si>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</si>
  <si>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</si>
  <si>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</si>
  <si>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</si>
  <si>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</si>
  <si>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</si>
  <si>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</si>
  <si>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</si>
  <si>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</si>
  <si>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</si>
  <si>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</si>
  <si>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</si>
  <si>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</si>
  <si>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</si>
  <si>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</si>
  <si>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</si>
  <si>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</si>
  <si>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</si>
  <si>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</si>
  <si>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</si>
  <si>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</si>
  <si>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</si>
  <si>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</si>
  <si>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</si>
  <si>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</si>
  <si>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</si>
  <si>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</si>
  <si>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</si>
  <si>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</si>
  <si>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</si>
  <si>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</si>
  <si>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</si>
  <si>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</si>
  <si>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</si>
  <si>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</si>
  <si>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</si>
  <si>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</si>
  <si>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</si>
  <si>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</si>
  <si>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</si>
  <si>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</si>
  <si>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</si>
  <si>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</si>
  <si>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</si>
  <si>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</si>
  <si>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</si>
  <si>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</si>
  <si>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</si>
  <si>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</si>
  <si>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</si>
  <si>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</si>
  <si>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</si>
  <si>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</si>
  <si>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</si>
  <si>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</si>
  <si>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</si>
  <si>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</si>
  <si>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</si>
  <si>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</si>
  <si>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</si>
  <si>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</si>
  <si>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</si>
  <si>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</si>
  <si>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</si>
  <si>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</si>
  <si>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</si>
  <si>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</si>
  <si>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</si>
  <si>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</si>
  <si>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</si>
  <si>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</si>
  <si>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</si>
  <si>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</si>
  <si>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</si>
  <si>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</si>
  <si>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</si>
  <si>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</si>
  <si>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</si>
  <si>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</si>
  <si>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</si>
  <si>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</si>
  <si>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</si>
  <si>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</si>
  <si>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</si>
  <si>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</si>
  <si>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</si>
  <si>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</si>
  <si>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</si>
  <si>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</si>
  <si>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</si>
  <si>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</si>
  <si>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</si>
  <si>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</si>
  <si>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</si>
  <si>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</si>
  <si>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</si>
  <si>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</si>
  <si>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</si>
  <si>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</si>
  <si>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</si>
  <si>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</si>
  <si>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</si>
  <si>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</si>
  <si>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</si>
  <si>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</si>
  <si>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</si>
  <si>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</si>
  <si>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</si>
  <si>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</si>
  <si>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</si>
  <si>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</si>
  <si>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</si>
  <si>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</si>
  <si>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</si>
  <si>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</si>
  <si>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</si>
  <si>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</si>
  <si>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</si>
  <si>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</si>
  <si>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</si>
  <si>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</si>
  <si>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</si>
  <si>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</si>
  <si>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</si>
  <si>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</si>
  <si>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</si>
  <si>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</si>
  <si>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</si>
  <si>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</si>
  <si>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</si>
  <si>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</si>
  <si>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</si>
  <si>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</si>
  <si>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</si>
  <si>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</si>
  <si>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</si>
  <si>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</si>
  <si>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</si>
  <si>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</si>
  <si>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</si>
  <si>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</si>
  <si>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</si>
  <si>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</si>
  <si>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</si>
  <si>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</si>
  <si>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</si>
  <si>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</si>
  <si>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</si>
  <si>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</si>
  <si>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</si>
  <si>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</si>
  <si>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</si>
  <si>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</si>
  <si>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</si>
  <si>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</si>
  <si>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</si>
  <si>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</si>
  <si>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</si>
  <si>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</si>
  <si>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</si>
  <si>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</si>
  <si>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</si>
  <si>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</si>
  <si>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</si>
  <si>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</si>
  <si>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</si>
  <si>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</si>
  <si>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</si>
  <si>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</si>
  <si>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</si>
  <si>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</si>
  <si>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</si>
  <si>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</si>
  <si>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</si>
  <si>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</si>
  <si>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</si>
  <si>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</si>
  <si>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</si>
  <si>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</si>
  <si>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</si>
  <si>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</si>
  <si>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</si>
  <si>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</si>
  <si>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</si>
  <si>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</si>
  <si>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</si>
  <si>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</si>
  <si>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</si>
  <si>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</si>
  <si>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</si>
  <si>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</si>
  <si>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</si>
  <si>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</si>
  <si>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</si>
  <si>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</si>
  <si>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</si>
  <si>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</si>
  <si>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</si>
  <si>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</si>
  <si>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</si>
  <si>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</si>
  <si>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</si>
  <si>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</si>
  <si>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</si>
  <si>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</si>
  <si>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</si>
  <si>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</si>
  <si>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</si>
  <si>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</si>
  <si>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</si>
  <si>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</si>
  <si>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</si>
  <si>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</si>
  <si>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</si>
  <si>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</si>
  <si>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</si>
  <si>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</si>
  <si>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</si>
  <si>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</si>
  <si>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</si>
  <si>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</si>
  <si>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</si>
  <si>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</si>
  <si>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</si>
  <si>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</si>
  <si>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</si>
  <si>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</si>
  <si>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</si>
  <si>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</si>
  <si>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</si>
  <si>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</si>
  <si>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</si>
  <si>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</si>
  <si>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</si>
  <si>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</si>
  <si>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</si>
  <si>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</si>
  <si>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</si>
  <si>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</si>
  <si>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</si>
  <si>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</si>
  <si>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</si>
  <si>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</si>
  <si>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</si>
  <si>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</si>
  <si>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</si>
  <si>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</si>
  <si>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</si>
  <si>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</si>
  <si>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</si>
  <si>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</si>
  <si>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</si>
  <si>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</si>
  <si>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</si>
  <si>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</si>
  <si>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</si>
  <si>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</si>
  <si>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</si>
  <si>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</si>
  <si>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</si>
  <si>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</si>
  <si>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</si>
  <si>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</si>
  <si>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</si>
  <si>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</si>
  <si>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</si>
  <si>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</si>
  <si>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</si>
  <si>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</si>
  <si>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</si>
  <si>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</si>
  <si>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</si>
  <si>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</si>
  <si>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</si>
  <si>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</si>
  <si>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</si>
  <si>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</si>
  <si>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</si>
  <si>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</si>
  <si>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</si>
  <si>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</si>
  <si>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</si>
  <si>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</si>
  <si>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</si>
  <si>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</si>
  <si>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</si>
  <si>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</si>
  <si>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</si>
  <si>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</si>
  <si>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</si>
  <si>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</si>
  <si>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</si>
  <si>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</si>
  <si>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</si>
  <si>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</si>
  <si>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</si>
  <si>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</si>
  <si>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</si>
  <si>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</si>
  <si>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</si>
  <si>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</si>
  <si>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</si>
  <si>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</si>
  <si>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</si>
  <si>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</si>
  <si>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</si>
  <si>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</si>
  <si>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</si>
  <si>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</si>
  <si>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</si>
  <si>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</si>
  <si>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</si>
  <si>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</si>
  <si>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</si>
  <si>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</si>
  <si>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</si>
  <si>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</si>
  <si>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</si>
  <si>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</si>
  <si>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</si>
  <si>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</si>
  <si>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</si>
  <si>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</si>
  <si>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</si>
  <si>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</si>
  <si>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</si>
  <si>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</si>
  <si>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</si>
  <si>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</si>
  <si>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</si>
  <si>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</si>
  <si>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</si>
  <si>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</si>
  <si>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</si>
  <si>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</si>
  <si>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</si>
  <si>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</si>
  <si>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</si>
  <si>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</si>
  <si>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</si>
  <si>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</si>
  <si>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</si>
  <si>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</si>
  <si>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</si>
  <si>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</si>
  <si>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</si>
  <si>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</si>
  <si>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</si>
  <si>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</si>
  <si>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</si>
  <si>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</si>
  <si>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</si>
  <si>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</si>
  <si>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</si>
  <si>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</si>
  <si>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</si>
  <si>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</si>
  <si>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</si>
  <si>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</si>
  <si>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</si>
  <si>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</si>
  <si>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</si>
  <si>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</si>
  <si>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</si>
  <si>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</si>
  <si>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</si>
  <si>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</si>
  <si>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</si>
  <si>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</si>
  <si>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</si>
  <si>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</si>
  <si>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</si>
  <si>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</si>
  <si>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</si>
  <si>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</si>
  <si>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</si>
  <si>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</si>
  <si>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</si>
  <si>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</si>
  <si>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</si>
  <si>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</si>
  <si>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</si>
  <si>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</si>
  <si>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</si>
  <si>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</si>
  <si>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</si>
  <si>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</si>
  <si>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</si>
  <si>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</si>
  <si>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</si>
  <si>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</si>
  <si>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</si>
  <si>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</si>
  <si>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</si>
  <si>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</si>
  <si>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</si>
  <si>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</si>
  <si>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</si>
  <si>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</si>
  <si>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</si>
  <si>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</si>
  <si>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</si>
  <si>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</si>
  <si>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</si>
  <si>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</si>
  <si>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</si>
  <si>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</si>
  <si>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</si>
  <si>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</si>
  <si>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</si>
  <si>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</si>
  <si>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</si>
  <si>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</si>
  <si>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</si>
  <si>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</si>
  <si>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</si>
  <si>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</si>
  <si>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</si>
  <si>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</si>
  <si>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</si>
  <si>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</si>
  <si>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</si>
  <si>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</si>
  <si>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</si>
  <si>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</si>
  <si>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</si>
  <si>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</si>
  <si>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</si>
  <si>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</si>
  <si>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</si>
  <si>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</si>
  <si>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</si>
  <si>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</si>
  <si>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</si>
  <si>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</si>
  <si>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</si>
  <si>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</si>
  <si>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</si>
  <si>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</si>
  <si>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</si>
  <si>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</si>
  <si>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</si>
  <si>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</si>
  <si>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</si>
  <si>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</si>
  <si>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</si>
  <si>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</si>
  <si>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</si>
  <si>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</si>
  <si>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</si>
  <si>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</si>
  <si>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</si>
  <si>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</si>
  <si>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</si>
  <si>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</si>
  <si>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</si>
  <si>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</si>
  <si>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</si>
  <si>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</si>
  <si>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</si>
  <si>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</si>
  <si>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</si>
  <si>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</si>
  <si>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</si>
  <si>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</si>
  <si>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</si>
  <si>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</si>
  <si>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</si>
  <si>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</si>
  <si>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</si>
  <si>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</si>
  <si>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</si>
  <si>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</si>
  <si>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</si>
  <si>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</si>
  <si>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</si>
  <si>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</si>
  <si>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</si>
  <si>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</si>
  <si>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</si>
  <si>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</si>
  <si>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</si>
  <si>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</si>
  <si>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</si>
  <si>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</si>
  <si>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</si>
  <si>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</si>
  <si>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</si>
  <si>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</si>
  <si>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</si>
  <si>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</si>
  <si>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</si>
  <si>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</si>
  <si>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</si>
  <si>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</si>
  <si>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</si>
  <si>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</si>
  <si>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</si>
  <si>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</si>
  <si>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</si>
  <si>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</si>
  <si>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</si>
  <si>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</si>
  <si>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</si>
  <si>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</si>
  <si>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</si>
  <si>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</si>
  <si>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</si>
  <si>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</si>
  <si>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</si>
  <si>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</si>
  <si>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</si>
  <si>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</si>
  <si>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</si>
  <si>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</si>
  <si>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</si>
  <si>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</si>
  <si>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</si>
  <si>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</si>
  <si>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</si>
  <si>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</si>
  <si>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</si>
  <si>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</si>
  <si>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</si>
  <si>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</si>
  <si>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</si>
  <si>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</si>
  <si>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</si>
  <si>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</si>
  <si>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</si>
  <si>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</si>
  <si>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</si>
  <si>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</si>
  <si>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</si>
  <si>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</si>
  <si>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</si>
  <si>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</si>
  <si>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</si>
  <si>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</si>
  <si>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</si>
  <si>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</si>
  <si>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</si>
  <si>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</si>
  <si>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</si>
  <si>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</si>
  <si>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</si>
  <si>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</si>
  <si>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</si>
  <si>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</si>
  <si>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</si>
  <si>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</si>
  <si>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</si>
  <si>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</si>
  <si>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</si>
  <si>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</si>
  <si>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</si>
  <si>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</si>
  <si>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</si>
  <si>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</si>
  <si>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</si>
  <si>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</si>
  <si>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</si>
  <si>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</si>
  <si>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</si>
  <si>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</si>
  <si>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</si>
  <si>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</si>
  <si>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</si>
  <si>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</si>
  <si>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</si>
  <si>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</si>
  <si>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</si>
  <si>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</si>
  <si>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</si>
  <si>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</si>
  <si>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</si>
  <si>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</si>
  <si>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</si>
  <si>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</si>
  <si>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</si>
  <si>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</si>
  <si>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</si>
  <si>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</si>
  <si>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</si>
  <si>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</si>
  <si>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</si>
  <si>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</si>
  <si>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</si>
  <si>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</si>
  <si>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</si>
  <si>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</si>
  <si>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</si>
  <si>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</si>
  <si>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</si>
  <si>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</si>
  <si>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</si>
  <si>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</si>
  <si>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</si>
  <si>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</si>
  <si>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</si>
  <si>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</si>
  <si>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</si>
  <si>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</si>
  <si>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</si>
  <si>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</si>
  <si>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</si>
  <si>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</si>
  <si>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</si>
  <si>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</si>
  <si>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</si>
  <si>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</si>
  <si>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</si>
  <si>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</si>
  <si>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</si>
  <si>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</si>
  <si>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</si>
  <si>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</si>
  <si>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</si>
  <si>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</si>
  <si>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</si>
  <si>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</si>
  <si>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</si>
  <si>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</si>
  <si>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</si>
  <si>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</si>
  <si>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</si>
  <si>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</si>
  <si>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</si>
  <si>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</si>
  <si>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</si>
  <si>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</si>
  <si>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</si>
  <si>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</si>
  <si>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</si>
  <si>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</si>
  <si>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</si>
  <si>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</si>
  <si>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</si>
  <si>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</si>
  <si>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</si>
  <si>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</si>
  <si>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</si>
  <si>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</si>
  <si>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</si>
  <si>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</si>
  <si>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</si>
  <si>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</si>
  <si>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</si>
  <si>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</si>
  <si>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</si>
  <si>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</si>
  <si>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</si>
  <si>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</si>
  <si>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</si>
  <si>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</si>
  <si>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</si>
  <si>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</si>
  <si>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</si>
  <si>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</si>
  <si>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</si>
  <si>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</si>
  <si>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</si>
  <si>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</si>
  <si>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</si>
  <si>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</si>
  <si>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</si>
  <si>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</si>
  <si>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</si>
  <si>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</si>
  <si>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</si>
  <si>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</si>
  <si>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</si>
  <si>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</si>
  <si>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</si>
  <si>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</si>
  <si>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</si>
  <si>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</si>
  <si>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</si>
  <si>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</si>
  <si>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</si>
  <si>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</si>
  <si>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</si>
  <si>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</si>
  <si>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</si>
  <si>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</si>
  <si>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</si>
  <si>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</si>
  <si>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</si>
  <si>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</si>
  <si>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</si>
  <si>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</si>
  <si>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</si>
  <si>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</si>
  <si>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</si>
  <si>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</si>
  <si>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</si>
  <si>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</si>
  <si>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</si>
  <si>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</si>
  <si>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</si>
  <si>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</si>
  <si>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</si>
  <si>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</si>
  <si>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</si>
  <si>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</si>
  <si>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</si>
  <si>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</si>
  <si>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</si>
  <si>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</si>
  <si>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</si>
  <si>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</si>
  <si>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</si>
  <si>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</si>
  <si>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</si>
  <si>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</si>
  <si>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</si>
  <si>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</si>
  <si>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</si>
  <si>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</si>
  <si>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</si>
  <si>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</si>
  <si>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</si>
  <si>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</si>
  <si>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</si>
  <si>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</si>
  <si>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</si>
  <si>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</si>
  <si>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</si>
  <si>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</si>
  <si>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</si>
  <si>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</si>
  <si>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</si>
  <si>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</si>
  <si>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</si>
  <si>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</si>
  <si>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</si>
  <si>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</si>
  <si>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</si>
  <si>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</si>
  <si>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</si>
  <si>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</si>
  <si>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</si>
  <si>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</si>
  <si>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</si>
  <si>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</si>
  <si>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</si>
  <si>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</si>
  <si>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</si>
  <si>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</si>
  <si>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</si>
  <si>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</si>
  <si>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</si>
  <si>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</si>
  <si>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</si>
  <si>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</si>
  <si>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</si>
  <si>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</si>
  <si>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</si>
  <si>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</si>
  <si>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</si>
  <si>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</si>
  <si>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</si>
  <si>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</si>
  <si>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</si>
  <si>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</si>
  <si>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</si>
  <si>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</si>
  <si>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</si>
  <si>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</si>
  <si>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</si>
  <si>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</si>
  <si>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</si>
  <si>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</si>
  <si>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</si>
  <si>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</si>
  <si>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</si>
  <si>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</si>
  <si>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</si>
  <si>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</si>
  <si>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</si>
  <si>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</si>
  <si>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</si>
  <si>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</si>
  <si>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</si>
  <si>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</si>
  <si>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</si>
  <si>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</si>
  <si>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</si>
  <si>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</si>
  <si>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</si>
  <si>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</si>
  <si>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</si>
  <si>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</si>
  <si>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</si>
  <si>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</si>
  <si>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</si>
  <si>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</si>
  <si>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</si>
  <si>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</si>
  <si>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</si>
  <si>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</si>
  <si>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</si>
  <si>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</si>
  <si>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</si>
  <si>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</si>
  <si>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</si>
  <si>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</si>
  <si>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</si>
  <si>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</si>
  <si>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</si>
  <si>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</si>
  <si>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</si>
  <si>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</si>
  <si>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</si>
  <si>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</si>
  <si>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</si>
  <si>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</si>
  <si>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</si>
  <si>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</si>
  <si>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</si>
  <si>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</si>
  <si>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</si>
  <si>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</si>
  <si>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</si>
  <si>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</si>
  <si>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</si>
  <si>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</si>
  <si>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</si>
  <si>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</si>
  <si>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</si>
  <si>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</si>
  <si>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</si>
  <si>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</si>
  <si>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</si>
  <si>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</si>
  <si>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</si>
  <si>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</si>
  <si>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</si>
  <si>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</si>
  <si>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</si>
  <si>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</si>
  <si>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</si>
  <si>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</si>
  <si>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</si>
  <si>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</si>
  <si>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</si>
  <si>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</si>
  <si>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</si>
  <si>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</si>
  <si>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</si>
  <si>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</si>
  <si>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</si>
  <si>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</si>
  <si>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</si>
  <si>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</si>
  <si>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</si>
  <si>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</si>
  <si>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</si>
  <si>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</si>
  <si>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</si>
  <si>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</si>
  <si>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</si>
  <si>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</si>
  <si>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</si>
  <si>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</si>
  <si>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</si>
  <si>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</si>
  <si>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</si>
  <si>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</si>
  <si>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</si>
  <si>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</si>
  <si>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</si>
  <si>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</si>
  <si>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</si>
  <si>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</si>
  <si>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</si>
  <si>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</si>
  <si>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</si>
  <si>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</si>
  <si>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</si>
  <si>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</si>
  <si>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</si>
  <si>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</si>
  <si>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</si>
  <si>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</si>
  <si>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</si>
  <si>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</si>
  <si>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</si>
  <si>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</si>
  <si>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</si>
  <si>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</si>
  <si>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</si>
  <si>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</si>
  <si>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</si>
  <si>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</si>
  <si>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</si>
  <si>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</si>
  <si>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</si>
  <si>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</si>
  <si>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</si>
  <si>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</si>
  <si>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</si>
  <si>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</si>
  <si>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</si>
  <si>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</si>
  <si>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</si>
  <si>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</si>
  <si>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</si>
  <si>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</si>
  <si>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</si>
  <si>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</si>
  <si>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</si>
  <si>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</si>
  <si>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</si>
  <si>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</si>
  <si>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</si>
  <si>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</si>
  <si>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</si>
  <si>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</si>
  <si>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</si>
  <si>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</si>
  <si>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</si>
  <si>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</si>
  <si>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</si>
  <si>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</si>
  <si>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</si>
  <si>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</si>
  <si>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</si>
  <si>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</si>
  <si>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</si>
  <si>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</si>
  <si>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</si>
  <si>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</si>
  <si>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</si>
  <si>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</si>
  <si>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</si>
  <si>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</si>
  <si>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</si>
  <si>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</si>
  <si>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</si>
  <si>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</si>
  <si>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</si>
  <si>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</si>
  <si>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</si>
  <si>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</si>
  <si>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</si>
  <si>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</si>
  <si>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</si>
  <si>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</si>
  <si>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</si>
  <si>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</si>
  <si>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</si>
  <si>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</si>
  <si>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</si>
  <si>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</si>
  <si>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</si>
  <si>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</si>
  <si>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</si>
  <si>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</si>
  <si>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</si>
  <si>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</si>
  <si>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</si>
  <si>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</si>
  <si>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</si>
  <si>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</si>
  <si>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</si>
  <si>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</si>
  <si>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</si>
  <si>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</si>
  <si>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</si>
  <si>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</si>
  <si>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</si>
  <si>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</si>
  <si>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</si>
  <si>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</si>
  <si>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</si>
  <si>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</si>
  <si>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</si>
  <si>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</si>
  <si>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</si>
  <si>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</si>
  <si>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</si>
  <si>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</si>
  <si>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</si>
  <si>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</si>
  <si>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</si>
  <si>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</si>
  <si>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</si>
  <si>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</si>
  <si>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</si>
  <si>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</si>
  <si>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</si>
  <si>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</si>
  <si>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</si>
  <si>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</si>
  <si>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</si>
  <si>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</si>
  <si>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</si>
  <si>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</si>
  <si>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</si>
  <si>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</si>
  <si>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</si>
  <si>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</si>
  <si>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</si>
  <si>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</si>
  <si>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</si>
  <si>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</si>
  <si>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</si>
  <si>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</si>
  <si>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</si>
  <si>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</si>
  <si>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</si>
  <si>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</si>
  <si>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</si>
  <si>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</si>
  <si>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</si>
  <si>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</si>
  <si>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</si>
  <si>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</si>
  <si>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</si>
  <si>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</si>
  <si>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</si>
  <si>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</si>
  <si>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</si>
  <si>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</si>
  <si>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</si>
  <si>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</si>
  <si>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</si>
  <si>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</si>
  <si>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</si>
  <si>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</si>
  <si>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</si>
  <si>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</si>
  <si>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</si>
  <si>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</si>
  <si>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</si>
  <si>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</si>
  <si>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</si>
  <si>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</si>
  <si>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</si>
  <si>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</si>
  <si>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</si>
  <si>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</si>
  <si>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</si>
  <si>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</si>
  <si>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</si>
  <si>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</si>
  <si>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</si>
  <si>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</si>
  <si>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</si>
  <si>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</si>
  <si>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</si>
  <si>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</si>
  <si>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</si>
  <si>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</si>
  <si>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</si>
  <si>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</si>
  <si>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</si>
  <si>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</si>
  <si>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</si>
  <si>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</si>
  <si>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</si>
  <si>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</si>
  <si>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</si>
  <si>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</si>
  <si>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</si>
  <si>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</si>
  <si>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</si>
  <si>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</si>
  <si>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</si>
  <si>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</si>
  <si>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</si>
  <si>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</si>
  <si>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</si>
  <si>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</si>
  <si>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</si>
  <si>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</si>
  <si>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</si>
  <si>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</si>
  <si>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</si>
  <si>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</si>
  <si>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</si>
  <si>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</si>
  <si>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</si>
  <si>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</si>
  <si>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</si>
  <si>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</si>
  <si>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</si>
  <si>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</si>
  <si>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</si>
  <si>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</si>
  <si>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</si>
  <si>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</si>
  <si>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</si>
  <si>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</si>
  <si>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</si>
  <si>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</si>
  <si>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</si>
  <si>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</si>
  <si>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</si>
  <si>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</si>
  <si>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</si>
  <si>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</si>
  <si>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</si>
  <si>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</si>
  <si>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</si>
  <si>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</si>
  <si>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</si>
  <si>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</si>
  <si>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</si>
  <si>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</si>
  <si>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</si>
  <si>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</si>
  <si>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</si>
  <si>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</si>
  <si>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</si>
  <si>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</si>
  <si>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</si>
  <si>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</si>
  <si>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</si>
  <si>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</si>
  <si>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</si>
  <si>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</si>
  <si>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</si>
  <si>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</si>
  <si>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</si>
  <si>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</si>
  <si>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</si>
  <si>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</si>
  <si>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</si>
  <si>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</si>
  <si>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</si>
  <si>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</si>
  <si>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</si>
  <si>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</si>
  <si>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</si>
  <si>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</si>
  <si>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</si>
  <si>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</si>
  <si>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</si>
  <si>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</si>
  <si>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</si>
  <si>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</si>
  <si>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</si>
  <si>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</si>
  <si>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</si>
  <si>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</si>
  <si>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</si>
  <si>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</si>
  <si>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</si>
  <si>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</si>
  <si>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</si>
  <si>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</si>
  <si>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</si>
  <si>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</si>
  <si>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</si>
  <si>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</si>
  <si>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</si>
  <si>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</si>
  <si>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</si>
  <si>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</si>
  <si>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</si>
  <si>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</si>
  <si>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</si>
  <si>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</si>
  <si>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</si>
  <si>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</si>
  <si>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</si>
  <si>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</si>
  <si>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</si>
  <si>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</si>
  <si>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</si>
  <si>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</si>
  <si>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</si>
  <si>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</si>
  <si>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</si>
  <si>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</si>
  <si>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</si>
  <si>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</si>
  <si>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</si>
  <si>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</si>
  <si>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</si>
  <si>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</si>
  <si>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</si>
  <si>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</si>
  <si>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</si>
  <si>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</si>
  <si>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</si>
  <si>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</si>
  <si>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</si>
  <si>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</si>
  <si>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</si>
  <si>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</si>
  <si>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</si>
  <si>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</si>
  <si>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</si>
  <si>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</si>
  <si>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</si>
  <si>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</si>
  <si>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</si>
  <si>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</si>
  <si>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</si>
  <si>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</si>
  <si>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</si>
  <si>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</si>
  <si>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</si>
  <si>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</si>
  <si>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</si>
  <si>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</si>
  <si>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</si>
  <si>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</si>
  <si>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</si>
  <si>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</si>
  <si>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</si>
  <si>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</si>
  <si>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</si>
  <si>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</si>
  <si>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</si>
  <si>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</si>
  <si>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</si>
  <si>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</si>
  <si>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</si>
  <si>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</si>
  <si>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</si>
  <si>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</si>
  <si>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</si>
  <si>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</si>
  <si>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</si>
  <si>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</si>
  <si>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</si>
  <si>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</si>
  <si>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</si>
  <si>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</si>
  <si>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</si>
  <si>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</si>
  <si>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</si>
  <si>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</si>
  <si>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</si>
  <si>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</si>
  <si>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</si>
  <si>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</si>
  <si>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</si>
  <si>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</si>
  <si>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</si>
  <si>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</si>
  <si>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</si>
  <si>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</si>
  <si>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</si>
  <si>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</si>
  <si>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</si>
  <si>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</si>
  <si>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</si>
  <si>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</si>
  <si>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</si>
  <si>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</si>
  <si>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</si>
  <si>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</si>
  <si>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</si>
  <si>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</si>
  <si>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</si>
  <si>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</si>
  <si>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</si>
  <si>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</si>
  <si>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</si>
  <si>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</si>
  <si>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</si>
  <si>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</si>
  <si>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</si>
  <si>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</si>
  <si>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</si>
  <si>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</si>
  <si>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</si>
  <si>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</si>
  <si>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</si>
  <si>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</si>
  <si>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</si>
  <si>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</si>
  <si>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</si>
  <si>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</si>
  <si>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</si>
  <si>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</si>
  <si>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</si>
  <si>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</si>
  <si>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</si>
  <si>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</si>
  <si>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</si>
  <si>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</si>
  <si>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</si>
  <si>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</si>
  <si>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</si>
  <si>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</si>
  <si>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</si>
  <si>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</si>
  <si>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</si>
  <si>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</si>
  <si>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</si>
  <si>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</si>
  <si>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</si>
  <si>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</si>
  <si>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</si>
  <si>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</si>
  <si>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</si>
  <si>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</si>
  <si>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</si>
  <si>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</si>
  <si>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</si>
  <si>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</si>
  <si>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</si>
  <si>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</si>
  <si>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</si>
  <si>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</si>
  <si>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</si>
  <si>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</si>
  <si>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</si>
  <si>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</si>
  <si>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</si>
  <si>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</si>
  <si>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</si>
  <si>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</si>
  <si>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</si>
  <si>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</si>
  <si>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</si>
  <si>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</si>
  <si>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</si>
  <si>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</si>
  <si>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</si>
  <si>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</si>
  <si>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</si>
  <si>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</si>
  <si>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</si>
  <si>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</si>
  <si>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</si>
  <si>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</si>
  <si>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</si>
  <si>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</si>
  <si>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</si>
  <si>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</si>
  <si>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</si>
  <si>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</si>
  <si>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</si>
  <si>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</si>
  <si>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</si>
  <si>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</si>
  <si>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</si>
  <si>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</si>
  <si>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</si>
  <si>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</si>
  <si>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</si>
  <si>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</si>
  <si>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</si>
  <si>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</si>
  <si>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</si>
  <si>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</si>
  <si>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</si>
  <si>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</si>
  <si>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</si>
  <si>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</si>
  <si>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</si>
  <si>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</si>
  <si>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</si>
  <si>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</si>
  <si>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</si>
  <si>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</si>
  <si>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</si>
  <si>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</si>
  <si>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</si>
  <si>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</si>
  <si>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</si>
  <si>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</si>
  <si>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</si>
  <si>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</si>
  <si>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</si>
  <si>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</si>
  <si>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</si>
  <si>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</si>
  <si>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</si>
  <si>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</si>
  <si>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</si>
  <si>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</si>
  <si>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</si>
  <si>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</si>
  <si>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</si>
  <si>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</si>
  <si>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</si>
  <si>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</si>
  <si>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</si>
  <si>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</si>
  <si>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</si>
  <si>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</si>
  <si>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</si>
  <si>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</si>
  <si>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</si>
  <si>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</si>
  <si>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</si>
  <si>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</si>
  <si>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</si>
  <si>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</si>
  <si>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</si>
  <si>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</si>
  <si>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</si>
  <si>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</si>
  <si>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</si>
  <si>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</si>
  <si>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</si>
  <si>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</si>
  <si>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</si>
  <si>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</si>
  <si>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</si>
  <si>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</si>
  <si>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</si>
  <si>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</si>
  <si>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</si>
  <si>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</si>
  <si>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</si>
  <si>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</si>
  <si>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</si>
  <si>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</si>
  <si>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</si>
  <si>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</si>
  <si>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</si>
  <si>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</si>
  <si>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</si>
  <si>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</si>
  <si>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</si>
  <si>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</si>
  <si>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</si>
  <si>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</si>
  <si>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</si>
  <si>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</si>
  <si>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</si>
  <si>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</si>
  <si>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</si>
  <si>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</si>
  <si>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</si>
  <si>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</si>
  <si>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</si>
  <si>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</si>
  <si>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</si>
  <si>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</si>
  <si>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</si>
  <si>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</si>
  <si>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</si>
  <si>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</si>
  <si>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</si>
  <si>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</si>
  <si>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</si>
  <si>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</si>
  <si>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</si>
  <si>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</si>
  <si>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</si>
  <si>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</si>
  <si>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</si>
  <si>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</si>
  <si>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</si>
  <si>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</si>
  <si>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</si>
  <si>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</si>
  <si>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</si>
  <si>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</si>
  <si>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</si>
  <si>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</si>
  <si>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</si>
  <si>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</si>
  <si>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</si>
  <si>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</si>
  <si>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</si>
  <si>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</si>
  <si>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</si>
  <si>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</si>
  <si>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</si>
  <si>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</si>
  <si>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</si>
  <si>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</si>
  <si>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</si>
  <si>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</si>
  <si>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</si>
  <si>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</si>
  <si>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</si>
  <si>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</si>
  <si>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</si>
  <si>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</si>
  <si>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</si>
  <si>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</si>
  <si>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</si>
  <si>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</si>
  <si>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</si>
  <si>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</si>
  <si>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</si>
  <si>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</si>
  <si>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</si>
  <si>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</si>
  <si>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</si>
  <si>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</si>
  <si>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</si>
  <si>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</si>
  <si>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</si>
  <si>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</si>
  <si>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</si>
  <si>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</si>
  <si>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</si>
  <si>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</si>
  <si>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</si>
  <si>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</si>
  <si>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</si>
  <si>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</si>
  <si>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</si>
  <si>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</si>
  <si>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</si>
  <si>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</si>
  <si>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</si>
  <si>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</si>
  <si>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</si>
  <si>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</si>
  <si>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</si>
  <si>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</si>
  <si>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</si>
  <si>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</si>
  <si>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</si>
  <si>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</si>
  <si>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</si>
  <si>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</si>
  <si>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</si>
  <si>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</si>
  <si>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</si>
  <si>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</si>
  <si>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</si>
  <si>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</si>
  <si>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</si>
  <si>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</si>
  <si>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</si>
  <si>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</si>
  <si>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</si>
  <si>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</si>
  <si>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</si>
  <si>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</si>
  <si>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</si>
  <si>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</si>
  <si>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</si>
  <si>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</si>
  <si>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</si>
  <si>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</si>
  <si>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</si>
  <si>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</si>
  <si>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</si>
  <si>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</si>
  <si>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</si>
  <si>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</si>
  <si>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</si>
  <si>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</si>
  <si>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</si>
  <si>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</si>
  <si>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</si>
  <si>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</si>
  <si>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</si>
  <si>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</si>
  <si>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</si>
  <si>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</si>
  <si>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</si>
  <si>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</si>
  <si>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</si>
  <si>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</si>
  <si>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</si>
  <si>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</si>
  <si>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</si>
  <si>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</si>
  <si>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</si>
  <si>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</si>
  <si>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</si>
  <si>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</si>
  <si>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</si>
  <si>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</si>
  <si>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</si>
  <si>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</si>
  <si>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</si>
  <si>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</si>
  <si>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</si>
  <si>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</si>
  <si>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</si>
  <si>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</si>
  <si>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</si>
  <si>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</si>
  <si>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</si>
  <si>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</si>
  <si>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</si>
  <si>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</si>
  <si>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</si>
  <si>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</si>
  <si>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</si>
  <si>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</si>
  <si>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</si>
  <si>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</si>
  <si>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</si>
  <si>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</si>
  <si>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</si>
  <si>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</si>
  <si>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</si>
  <si>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</si>
  <si>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</si>
  <si>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</si>
  <si>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</si>
  <si>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</si>
  <si>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</si>
  <si>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</si>
  <si>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</si>
  <si>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</si>
  <si>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</si>
  <si>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</si>
  <si>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</si>
  <si>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</si>
  <si>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</si>
  <si>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</si>
  <si>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</si>
  <si>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</si>
  <si>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</si>
  <si>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</si>
  <si>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</si>
  <si>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</si>
  <si>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</si>
  <si>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</si>
  <si>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</si>
  <si>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</si>
  <si>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</si>
  <si>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</si>
  <si>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</si>
  <si>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</si>
  <si>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</si>
  <si>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</si>
  <si>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</si>
  <si>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</si>
  <si>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</si>
  <si>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</si>
  <si>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</si>
  <si>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</si>
  <si>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</si>
  <si>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</si>
  <si>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</si>
  <si>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</si>
  <si>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</si>
  <si>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</si>
  <si>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</si>
  <si>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</si>
  <si>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</si>
  <si>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</si>
  <si>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</si>
  <si>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</si>
  <si>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</si>
  <si>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</si>
  <si>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</si>
  <si>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</si>
  <si>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</si>
  <si>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</si>
  <si>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</si>
  <si>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</si>
  <si>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</si>
  <si>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</si>
  <si>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</si>
  <si>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</si>
  <si>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</si>
  <si>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</si>
  <si>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</si>
  <si>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</si>
  <si>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</si>
  <si>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</si>
  <si>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</si>
  <si>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</si>
  <si>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</si>
  <si>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</si>
  <si>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</si>
  <si>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</si>
  <si>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</si>
  <si>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</si>
  <si>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</si>
  <si>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</si>
  <si>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</si>
  <si>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</si>
  <si>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</si>
  <si>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</si>
  <si>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</si>
  <si>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</si>
  <si>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</si>
  <si>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</si>
  <si>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</si>
  <si>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</si>
  <si>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</si>
  <si>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</si>
  <si>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</si>
  <si>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</si>
  <si>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</si>
  <si>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</si>
  <si>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</si>
  <si>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</si>
  <si>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</si>
  <si>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</si>
  <si>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</si>
  <si>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</si>
  <si>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</si>
  <si>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</si>
  <si>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</si>
  <si>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</si>
  <si>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</si>
  <si>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</si>
  <si>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</si>
  <si>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</si>
  <si>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</si>
  <si>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</si>
  <si>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</si>
  <si>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</si>
  <si>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</si>
  <si>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</si>
  <si>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</si>
  <si>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</si>
  <si>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</si>
  <si>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</si>
  <si>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</si>
  <si>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</si>
  <si>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</si>
  <si>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</si>
  <si>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</si>
  <si>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</si>
  <si>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</si>
  <si>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</si>
  <si>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</si>
  <si>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</si>
  <si>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</si>
  <si>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</si>
  <si>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</si>
  <si>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</si>
  <si>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</si>
  <si>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</si>
  <si>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</si>
  <si>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</si>
  <si>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</si>
  <si>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</si>
  <si>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</si>
  <si>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</si>
  <si>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</si>
  <si>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</si>
  <si>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</si>
  <si>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</si>
  <si>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</si>
  <si>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</si>
  <si>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</si>
  <si>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</si>
  <si>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</si>
  <si>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</si>
  <si>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</si>
  <si>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</si>
  <si>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</si>
  <si>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</si>
  <si>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</si>
  <si>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</si>
  <si>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</si>
  <si>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</si>
  <si>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</si>
  <si>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</si>
  <si>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</si>
  <si>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</si>
  <si>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</si>
  <si>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</si>
  <si>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</si>
  <si>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</si>
  <si>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</si>
  <si>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</si>
  <si>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</si>
  <si>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</si>
  <si>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</si>
  <si>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</si>
  <si>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</si>
  <si>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</si>
  <si>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</si>
  <si>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</si>
  <si>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</si>
  <si>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</si>
  <si>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</si>
  <si>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</si>
  <si>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</si>
  <si>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</si>
  <si>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</si>
  <si>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</si>
  <si>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</si>
  <si>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</si>
  <si>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</si>
  <si>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</si>
  <si>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</si>
  <si>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</si>
  <si>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</si>
  <si>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</si>
  <si>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</si>
  <si>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</si>
  <si>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</si>
  <si>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</si>
  <si>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</si>
  <si>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</si>
  <si>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</si>
  <si>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</si>
  <si>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</si>
  <si>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</si>
  <si>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</si>
  <si>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</si>
  <si>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</si>
  <si>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</si>
  <si>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</si>
  <si>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</si>
  <si>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</si>
  <si>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</si>
  <si>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</si>
  <si>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</si>
  <si>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</si>
  <si>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</si>
  <si>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</si>
  <si>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</si>
  <si>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</si>
  <si>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</si>
  <si>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</si>
  <si>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</si>
  <si>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</si>
  <si>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</si>
  <si>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</si>
  <si>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</si>
  <si>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</si>
  <si>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</si>
  <si>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</si>
  <si>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</si>
  <si>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</si>
  <si>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</si>
  <si>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</si>
  <si>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</si>
  <si>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</si>
  <si>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</si>
  <si>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</si>
  <si>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</si>
  <si>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</si>
  <si>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</si>
  <si>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</si>
  <si>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</si>
  <si>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</si>
  <si>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</si>
  <si>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</si>
  <si>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</si>
  <si>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</si>
  <si>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</si>
  <si>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</si>
  <si>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</si>
  <si>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</si>
  <si>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</si>
  <si>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</si>
  <si>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</si>
  <si>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</si>
  <si>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</si>
  <si>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</si>
  <si>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</si>
  <si>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</si>
  <si>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</si>
  <si>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</si>
  <si>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</si>
  <si>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</si>
  <si>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</si>
  <si>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</si>
  <si>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</si>
  <si>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</si>
  <si>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</si>
  <si>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</si>
  <si>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</si>
  <si>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</si>
  <si>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</si>
  <si>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</si>
  <si>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</si>
  <si>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</si>
  <si>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</si>
  <si>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</si>
  <si>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</si>
  <si>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</si>
  <si>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</si>
  <si>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</si>
  <si>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</si>
  <si>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</si>
  <si>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</si>
  <si>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</si>
  <si>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</si>
  <si>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</si>
  <si>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</si>
  <si>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</si>
  <si>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</si>
  <si>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</si>
  <si>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</si>
  <si>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</si>
  <si>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</si>
  <si>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</si>
  <si>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</si>
  <si>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</si>
  <si>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</si>
  <si>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</si>
  <si>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</si>
  <si>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</si>
  <si>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</si>
  <si>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</si>
  <si>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</si>
  <si>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</si>
  <si>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</si>
  <si>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</si>
  <si>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</si>
  <si>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</si>
  <si>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</si>
  <si>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</si>
  <si>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</si>
  <si>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</si>
  <si>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</si>
  <si>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</si>
  <si>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</si>
  <si>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</si>
  <si>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</si>
  <si>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</si>
  <si>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</si>
  <si>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</si>
  <si>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</si>
  <si>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</si>
  <si>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</si>
  <si>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</si>
  <si>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</si>
  <si>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</si>
  <si>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</si>
  <si>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</si>
  <si>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</si>
  <si>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</si>
  <si>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</si>
  <si>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</si>
  <si>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</si>
  <si>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</si>
  <si>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</si>
  <si>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</si>
  <si>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</si>
  <si>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</si>
  <si>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</si>
  <si>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</si>
  <si>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</si>
  <si>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</si>
  <si>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</si>
  <si>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</si>
  <si>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</si>
  <si>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</si>
  <si>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</si>
  <si>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</si>
  <si>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</si>
  <si>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</si>
  <si>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</si>
  <si>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</si>
  <si>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</si>
  <si>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</si>
  <si>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</si>
  <si>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</si>
  <si>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</si>
  <si>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</si>
  <si>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</si>
  <si>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</si>
  <si>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</si>
  <si>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</si>
  <si>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</si>
  <si>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</si>
  <si>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</si>
  <si>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</si>
  <si>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</si>
  <si>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</si>
  <si>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</si>
  <si>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</si>
  <si>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</si>
  <si>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</si>
  <si>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</si>
  <si>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</si>
  <si>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</si>
  <si>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</si>
  <si>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</si>
  <si>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</si>
  <si>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</si>
  <si>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</si>
  <si>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</si>
  <si>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</si>
  <si>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</si>
  <si>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</si>
  <si>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</si>
  <si>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</si>
  <si>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</si>
  <si>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</si>
  <si>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</si>
  <si>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</si>
  <si>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</si>
  <si>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</si>
  <si>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</si>
  <si>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</si>
  <si>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</si>
  <si>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</si>
  <si>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</si>
  <si>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</si>
  <si>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</si>
  <si>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</si>
  <si>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</si>
  <si>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</si>
  <si>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</si>
  <si>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</si>
  <si>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</si>
  <si>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</si>
  <si>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</si>
  <si>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</si>
  <si>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</si>
  <si>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</si>
  <si>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</si>
  <si>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</si>
  <si>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</si>
  <si>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</si>
  <si>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</si>
  <si>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</si>
  <si>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</si>
  <si>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</si>
  <si>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</si>
  <si>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</si>
  <si>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</si>
  <si>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</si>
  <si>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</si>
  <si>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</si>
  <si>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</si>
  <si>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</si>
  <si>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</si>
  <si>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</si>
  <si>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</si>
  <si>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</si>
  <si>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</si>
  <si>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</si>
  <si>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</si>
  <si>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</si>
  <si>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</si>
  <si>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</si>
  <si>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</si>
  <si>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</si>
  <si>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</si>
  <si>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</si>
  <si>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</si>
  <si>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</si>
  <si>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</si>
  <si>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</si>
  <si>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</si>
  <si>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</si>
  <si>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</si>
  <si>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</si>
  <si>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</si>
  <si>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</si>
  <si>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</si>
  <si>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</si>
  <si>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</si>
  <si>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</si>
  <si>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</si>
  <si>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</si>
  <si>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</si>
  <si>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</si>
  <si>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</si>
  <si>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</si>
  <si>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</si>
  <si>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</si>
  <si>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</si>
  <si>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</si>
  <si>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</si>
  <si>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</si>
  <si>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</si>
  <si>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</si>
  <si>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</si>
  <si>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</si>
  <si>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</si>
  <si>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</si>
  <si>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</si>
  <si>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</si>
  <si>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</si>
  <si>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</si>
  <si>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</si>
  <si>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</si>
  <si>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</si>
  <si>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</si>
  <si>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</si>
  <si>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</si>
  <si>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</si>
  <si>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</si>
  <si>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</si>
  <si>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</si>
  <si>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</si>
  <si>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</si>
  <si>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</si>
  <si>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</si>
  <si>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</si>
  <si>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</si>
  <si>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</si>
  <si>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</si>
  <si>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</si>
  <si>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</si>
  <si>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</si>
  <si>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</si>
  <si>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</si>
  <si>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</si>
  <si>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</si>
  <si>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</si>
  <si>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</si>
  <si>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</si>
  <si>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</si>
  <si>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</si>
  <si>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</si>
  <si>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</si>
  <si>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</si>
  <si>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</si>
  <si>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</si>
  <si>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</si>
  <si>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</si>
  <si>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</si>
  <si>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</si>
  <si>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</si>
  <si>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</si>
  <si>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</si>
  <si>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</si>
  <si>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</si>
  <si>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</si>
  <si>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</si>
  <si>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</si>
  <si>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</si>
  <si>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</si>
  <si>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</si>
  <si>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</si>
  <si>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</si>
  <si>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</si>
  <si>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</si>
  <si>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</si>
  <si>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</si>
  <si>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</si>
  <si>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</si>
  <si>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</si>
  <si>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</si>
  <si>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</si>
  <si>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</si>
  <si>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</si>
  <si>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</si>
  <si>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</si>
  <si>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</si>
  <si>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</si>
  <si>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</si>
  <si>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</si>
  <si>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</si>
  <si>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</si>
  <si>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</si>
  <si>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</si>
  <si>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</si>
  <si>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</si>
  <si>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</si>
  <si>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</si>
  <si>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</si>
  <si>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</si>
  <si>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</si>
  <si>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</si>
  <si>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</si>
  <si>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</si>
  <si>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</si>
  <si>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</si>
  <si>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</si>
  <si>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</si>
  <si>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</si>
  <si>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</si>
  <si>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</si>
  <si>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</si>
  <si>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</si>
  <si>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</si>
  <si>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</si>
  <si>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</si>
  <si>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</si>
  <si>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</si>
  <si>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</si>
  <si>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</si>
  <si>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</si>
  <si>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</si>
  <si>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</si>
  <si>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</si>
  <si>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</si>
  <si>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</si>
  <si>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</si>
  <si>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</si>
  <si>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</si>
  <si>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</si>
  <si>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</si>
  <si>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</si>
  <si>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</si>
  <si>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</si>
  <si>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</si>
  <si>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</si>
  <si>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</si>
  <si>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</si>
  <si>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</si>
  <si>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</si>
  <si>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</si>
  <si>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</si>
  <si>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</si>
  <si>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</si>
  <si>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</si>
  <si>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</si>
  <si>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</si>
  <si>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</si>
  <si>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</si>
  <si>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</si>
  <si>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</si>
  <si>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</si>
  <si>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</si>
  <si>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</si>
  <si>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</si>
  <si>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</si>
  <si>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</si>
  <si>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</si>
  <si>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</si>
  <si>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</si>
  <si>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</si>
  <si>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</si>
  <si>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</si>
  <si>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</si>
  <si>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</si>
  <si>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</si>
  <si>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</si>
  <si>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</si>
  <si>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</si>
  <si>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</si>
  <si>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</si>
  <si>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</si>
  <si>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</si>
  <si>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</si>
  <si>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</si>
  <si>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</si>
  <si>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</si>
  <si>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</si>
  <si>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</si>
  <si>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</si>
  <si>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</si>
  <si>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</si>
  <si>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</si>
  <si>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</si>
  <si>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</si>
  <si>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</si>
  <si>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</si>
  <si>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</si>
  <si>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</si>
  <si>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</si>
  <si>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</si>
  <si>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</si>
  <si>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</si>
  <si>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</si>
  <si>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</si>
  <si>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</si>
  <si>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</si>
  <si>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</si>
  <si>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</si>
  <si>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</si>
  <si>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</si>
  <si>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</si>
  <si>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</si>
  <si>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</si>
  <si>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</si>
  <si>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</si>
  <si>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</si>
  <si>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</si>
  <si>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</si>
  <si>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</si>
  <si>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</si>
  <si>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</si>
  <si>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</si>
  <si>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</si>
  <si>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</si>
  <si>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</si>
  <si>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</si>
  <si>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</si>
  <si>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</si>
  <si>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</si>
  <si>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</si>
  <si>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</si>
  <si>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</si>
  <si>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</si>
  <si>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</si>
  <si>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</si>
  <si>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</si>
  <si>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</si>
  <si>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</si>
  <si>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</si>
  <si>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</si>
  <si>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</si>
  <si>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</si>
  <si>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</si>
  <si>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</si>
  <si>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</si>
  <si>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</si>
  <si>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</si>
  <si>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</si>
  <si>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</si>
  <si>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</si>
  <si>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</si>
  <si>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</si>
  <si>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</si>
  <si>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</si>
  <si>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</si>
  <si>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</si>
  <si>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</si>
  <si>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</si>
  <si>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</si>
  <si>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</si>
  <si>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</si>
  <si>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</si>
  <si>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</si>
  <si>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</si>
  <si>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</si>
  <si>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</si>
  <si>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</si>
  <si>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</si>
  <si>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</si>
  <si>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</si>
  <si>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</si>
  <si>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</si>
  <si>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</si>
  <si>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</si>
  <si>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</si>
  <si>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</si>
  <si>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</si>
  <si>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</si>
  <si>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</si>
  <si>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</si>
  <si>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</si>
  <si>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</si>
  <si>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</si>
  <si>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</si>
  <si>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</si>
  <si>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</si>
  <si>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</si>
  <si>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</si>
  <si>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</si>
  <si>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</si>
  <si>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</si>
  <si>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</si>
  <si>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</si>
  <si>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</si>
  <si>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</si>
  <si>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</si>
  <si>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</si>
  <si>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</si>
  <si>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</si>
  <si>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</si>
  <si>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</si>
  <si>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</si>
  <si>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</si>
  <si>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</si>
  <si>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</si>
  <si>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</si>
  <si>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</si>
  <si>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</si>
  <si>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</si>
  <si>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</si>
  <si>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</si>
  <si>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</si>
  <si>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</si>
  <si>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</si>
  <si>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</si>
  <si>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</si>
  <si>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</si>
  <si>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</si>
  <si>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</si>
  <si>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</si>
  <si>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</si>
  <si>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</si>
  <si>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</si>
  <si>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</si>
  <si>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</si>
  <si>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</si>
  <si>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</si>
  <si>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</si>
  <si>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</si>
  <si>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</si>
  <si>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</si>
  <si>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</si>
  <si>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</si>
  <si>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</si>
  <si>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</si>
  <si>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</si>
  <si>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</si>
  <si>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</si>
  <si>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</si>
  <si>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</si>
  <si>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</si>
  <si>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</si>
  <si>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</si>
  <si>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</si>
  <si>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</si>
  <si>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</si>
  <si>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</si>
  <si>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</si>
  <si>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</si>
  <si>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</si>
  <si>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</si>
  <si>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</si>
  <si>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</si>
  <si>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</si>
  <si>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</si>
  <si>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</si>
  <si>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</si>
  <si>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</si>
  <si>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</si>
  <si>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</si>
  <si>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</si>
  <si>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</si>
  <si>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</si>
  <si>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</si>
  <si>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</si>
  <si>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</si>
  <si>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</si>
  <si>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</si>
  <si>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</si>
  <si>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</si>
  <si>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</si>
  <si>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</si>
  <si>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</si>
  <si>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</si>
  <si>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</si>
  <si>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</si>
  <si>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</si>
  <si>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</si>
  <si>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</si>
  <si>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</si>
  <si>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</si>
  <si>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</si>
  <si>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</si>
  <si>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</si>
  <si>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</si>
  <si>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</si>
  <si>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</si>
  <si>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</si>
  <si>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</si>
  <si>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</si>
  <si>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</si>
  <si>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</si>
  <si>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</si>
  <si>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</si>
  <si>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</si>
  <si>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</si>
  <si>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</si>
  <si>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</si>
  <si>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</si>
  <si>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</si>
  <si>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</si>
  <si>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</si>
  <si>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</si>
  <si>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</si>
  <si>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</si>
  <si>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</si>
  <si>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</si>
  <si>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</si>
  <si>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</si>
  <si>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</si>
  <si>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</si>
  <si>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</si>
  <si>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</si>
  <si>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</si>
  <si>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</si>
  <si>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</si>
  <si>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</si>
  <si>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</si>
  <si>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</si>
  <si>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</si>
  <si>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</si>
  <si>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</si>
  <si>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</si>
  <si>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</si>
  <si>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</si>
  <si>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</si>
  <si>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</si>
  <si>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</si>
  <si>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</si>
  <si>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</si>
  <si>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</si>
  <si>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</si>
  <si>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</si>
  <si>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</si>
  <si>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</si>
  <si>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</si>
  <si>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</si>
  <si>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</si>
  <si>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</si>
  <si>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</si>
  <si>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</si>
  <si>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</si>
  <si>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</si>
  <si>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</si>
  <si>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</si>
  <si>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</si>
  <si>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</si>
  <si>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</si>
  <si>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</si>
  <si>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</si>
  <si>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</si>
  <si>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</si>
  <si>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</si>
  <si>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</si>
  <si>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</si>
  <si>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</si>
  <si>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</si>
  <si>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</si>
  <si>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</si>
  <si>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</si>
  <si>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</si>
  <si>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</si>
  <si>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</si>
  <si>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</si>
  <si>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</si>
  <si>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</si>
  <si>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</si>
  <si>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</si>
  <si>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</si>
  <si>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</si>
  <si>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</si>
  <si>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</si>
  <si>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</si>
  <si>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</si>
  <si>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</si>
  <si>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</si>
  <si>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</si>
  <si>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</si>
  <si>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</si>
  <si>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</si>
  <si>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</si>
  <si>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</si>
  <si>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</si>
  <si>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</si>
  <si>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</si>
  <si>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</si>
  <si>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</si>
  <si>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</si>
  <si>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</si>
  <si>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</si>
  <si>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</si>
  <si>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</si>
  <si>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</si>
  <si>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</si>
  <si>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</si>
  <si>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</si>
  <si>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</si>
  <si>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</si>
  <si>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</si>
  <si>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</si>
  <si>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</si>
  <si>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</si>
  <si>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</si>
  <si>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</si>
  <si>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</si>
  <si>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</si>
  <si>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</si>
  <si>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</si>
  <si>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</si>
  <si>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</si>
  <si>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</si>
  <si>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</si>
  <si>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</si>
  <si>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</si>
  <si>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</si>
  <si>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</si>
  <si>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</si>
  <si>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</si>
  <si>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</si>
  <si>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</si>
  <si>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</si>
  <si>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</si>
  <si>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</si>
  <si>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</si>
  <si>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</si>
  <si>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</si>
  <si>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</si>
  <si>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</si>
  <si>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</si>
  <si>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</si>
  <si>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</si>
  <si>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</si>
  <si>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</si>
  <si>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</si>
  <si>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</si>
  <si>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</si>
  <si>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</si>
  <si>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</si>
  <si>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</si>
  <si>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</si>
  <si>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</si>
  <si>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</si>
  <si>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</si>
  <si>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</si>
  <si>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</si>
  <si>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</si>
  <si>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</si>
  <si>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</si>
  <si>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</si>
  <si>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</si>
  <si>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</si>
  <si>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</si>
  <si>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</si>
  <si>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</si>
  <si>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</si>
  <si>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</si>
  <si>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</si>
  <si>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</si>
  <si>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</si>
  <si>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</si>
  <si>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</si>
  <si>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</si>
  <si>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</si>
  <si>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</si>
  <si>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</si>
  <si>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</si>
  <si>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</si>
  <si>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</si>
  <si>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</si>
  <si>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</si>
  <si>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</si>
  <si>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</si>
  <si>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</si>
  <si>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</si>
  <si>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</si>
  <si>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</si>
  <si>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</si>
  <si>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</si>
  <si>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</si>
  <si>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</si>
  <si>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</si>
  <si>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</si>
  <si>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</si>
  <si>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</si>
  <si>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</si>
  <si>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</si>
  <si>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</si>
  <si>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</si>
  <si>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</si>
  <si>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</si>
  <si>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</si>
  <si>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</si>
  <si>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</si>
  <si>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</si>
  <si>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</si>
  <si>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</si>
  <si>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</si>
  <si>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</si>
  <si>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</si>
  <si>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</si>
  <si>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</si>
  <si>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</si>
  <si>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</si>
  <si>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</si>
  <si>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</si>
  <si>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</si>
  <si>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</si>
  <si>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</si>
  <si>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</si>
  <si>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</si>
  <si>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</si>
  <si>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</si>
  <si>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</si>
  <si>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</si>
  <si>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</si>
  <si>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</si>
  <si>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</si>
  <si>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</si>
  <si>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</si>
  <si>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</si>
  <si>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</si>
  <si>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</si>
  <si>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</si>
  <si>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</si>
  <si>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</si>
  <si>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</si>
  <si>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</si>
  <si>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</si>
  <si>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</si>
  <si>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</si>
  <si>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</si>
  <si>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</si>
  <si>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</si>
  <si>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</si>
  <si>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</si>
  <si>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</si>
  <si>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</si>
  <si>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</si>
  <si>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</si>
  <si>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</si>
  <si>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</si>
  <si>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</si>
  <si>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</si>
  <si>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</si>
  <si>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</si>
  <si>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</si>
  <si>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</si>
  <si>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</si>
  <si>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</si>
  <si>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</si>
  <si>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</si>
  <si>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</si>
  <si>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</si>
  <si>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</si>
  <si>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</si>
  <si>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</si>
  <si>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</si>
  <si>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</si>
  <si>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</si>
  <si>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</si>
  <si>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</si>
  <si>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</si>
  <si>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</si>
  <si>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</si>
  <si>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</si>
  <si>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</si>
  <si>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</si>
  <si>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</si>
  <si>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</si>
  <si>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</si>
  <si>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</si>
  <si>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</si>
  <si>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</si>
  <si>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</si>
  <si>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</si>
  <si>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</si>
  <si>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</si>
  <si>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</si>
  <si>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</si>
  <si>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</si>
  <si>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</si>
  <si>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</si>
  <si>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</si>
  <si>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</si>
  <si>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</si>
  <si>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</si>
  <si>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</si>
  <si>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</si>
  <si>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</si>
  <si>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</si>
  <si>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</si>
  <si>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</si>
  <si>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</si>
  <si>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</si>
  <si>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</si>
  <si>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</si>
  <si>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</si>
  <si>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</si>
  <si>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</si>
  <si>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</si>
  <si>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</si>
  <si>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</si>
  <si>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</si>
  <si>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</si>
  <si>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</si>
  <si>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</si>
  <si>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</si>
  <si>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</si>
  <si>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</si>
  <si>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</si>
  <si>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</si>
  <si>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</si>
  <si>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</si>
  <si>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</si>
  <si>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</si>
  <si>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</si>
  <si>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</si>
  <si>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</si>
  <si>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</si>
  <si>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</si>
  <si>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</si>
  <si>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</si>
  <si>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</si>
  <si>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</si>
  <si>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</si>
  <si>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</si>
  <si>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</si>
  <si>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</si>
  <si>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</si>
  <si>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</si>
  <si>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</si>
  <si>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</si>
  <si>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</si>
  <si>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</si>
  <si>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</si>
  <si>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</si>
  <si>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</si>
  <si>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</si>
  <si>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</si>
  <si>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</si>
  <si>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</si>
  <si>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</si>
  <si>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</si>
  <si>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</si>
  <si>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</si>
  <si>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</si>
  <si>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</si>
  <si>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</si>
  <si>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</si>
  <si>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</si>
  <si>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</si>
  <si>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</si>
  <si>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</si>
  <si>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</si>
  <si>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</si>
  <si>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</si>
  <si>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</si>
  <si>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</si>
  <si>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</si>
  <si>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</si>
  <si>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</si>
  <si>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</si>
  <si>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</si>
  <si>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</si>
  <si>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</si>
  <si>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</si>
  <si>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</si>
  <si>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</si>
  <si>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</si>
  <si>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</si>
  <si>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</si>
  <si>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</si>
  <si>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</si>
  <si>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</si>
  <si>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</si>
  <si>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</si>
  <si>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</si>
  <si>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</si>
  <si>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</si>
  <si>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</si>
  <si>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</si>
  <si>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</si>
  <si>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</si>
  <si>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</si>
  <si>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</si>
  <si>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</si>
  <si>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</si>
  <si>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</si>
  <si>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</si>
  <si>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</si>
  <si>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</si>
  <si>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</si>
  <si>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</si>
  <si>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</si>
  <si>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</si>
  <si>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</si>
  <si>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</si>
  <si>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</si>
  <si>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</si>
  <si>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</si>
  <si>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</si>
  <si>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</si>
  <si>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</si>
  <si>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</si>
  <si>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</si>
  <si>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</si>
  <si>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</si>
  <si>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</si>
  <si>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</si>
  <si>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</si>
  <si>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</si>
  <si>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</si>
  <si>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</si>
  <si>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</si>
  <si>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</si>
  <si>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</si>
  <si>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</si>
  <si>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</si>
  <si>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</si>
  <si>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</si>
  <si>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</si>
  <si>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</si>
  <si>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</si>
  <si>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</si>
  <si>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</si>
  <si>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</si>
  <si>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</si>
  <si>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</si>
  <si>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</si>
  <si>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</si>
  <si>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</si>
  <si>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</si>
  <si>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</si>
  <si>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</si>
  <si>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</si>
  <si>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</si>
  <si>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</si>
  <si>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</si>
  <si>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</si>
  <si>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</si>
  <si>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</si>
  <si>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</si>
  <si>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</si>
  <si>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</si>
  <si>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</si>
  <si>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</si>
  <si>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</si>
  <si>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</si>
  <si>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</si>
  <si>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</si>
  <si>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</si>
  <si>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</si>
  <si>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</si>
  <si>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</si>
  <si>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</si>
  <si>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</si>
  <si>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</si>
  <si>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</si>
  <si>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</si>
  <si>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</si>
  <si>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</si>
  <si>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</si>
  <si>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</si>
  <si>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</si>
  <si>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</si>
  <si>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</si>
  <si>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</si>
  <si>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</si>
  <si>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</si>
  <si>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</si>
  <si>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</si>
  <si>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</si>
  <si>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</si>
  <si>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</si>
  <si>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</si>
  <si>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</si>
  <si>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</si>
  <si>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</si>
  <si>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</si>
  <si>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</si>
  <si>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</si>
  <si>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</si>
  <si>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</si>
  <si>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</si>
  <si>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</si>
  <si>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</si>
  <si>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</si>
  <si>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</si>
  <si>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</si>
  <si>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</si>
  <si>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</si>
  <si>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</si>
  <si>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</si>
  <si>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</si>
  <si>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</si>
  <si>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</si>
  <si>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</si>
  <si>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</si>
  <si>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</si>
  <si>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</si>
  <si>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</si>
  <si>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</si>
  <si>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</si>
  <si>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</si>
  <si>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</si>
  <si>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</si>
  <si>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</si>
  <si>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</si>
  <si>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</si>
  <si>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</si>
  <si>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</si>
  <si>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</si>
  <si>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</si>
  <si>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</si>
  <si>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</si>
  <si>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</si>
  <si>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</si>
  <si>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</si>
  <si>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</si>
  <si>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</si>
  <si>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</si>
  <si>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</si>
  <si>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</si>
  <si>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</si>
  <si>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</si>
  <si>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</si>
  <si>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</si>
  <si>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</si>
  <si>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</si>
  <si>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</si>
  <si>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</si>
  <si>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</si>
  <si>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</si>
  <si>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</si>
  <si>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</si>
  <si>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</si>
  <si>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</si>
  <si>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</si>
  <si>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</si>
  <si>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</si>
  <si>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</si>
  <si>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</si>
  <si>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</si>
  <si>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</si>
  <si>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</si>
  <si>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</si>
  <si>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</si>
  <si>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</si>
  <si>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</si>
  <si>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</si>
  <si>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</si>
  <si>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</si>
  <si>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</si>
  <si>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</si>
  <si>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</si>
  <si>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</si>
  <si>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</si>
  <si>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</si>
  <si>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</si>
  <si>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</si>
  <si>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</si>
  <si>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</si>
  <si>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</si>
  <si>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</si>
  <si>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</si>
  <si>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</si>
  <si>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</si>
  <si>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</si>
  <si>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</si>
  <si>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</si>
  <si>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</si>
  <si>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</si>
  <si>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</si>
  <si>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</si>
  <si>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</si>
  <si>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</si>
  <si>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</si>
  <si>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</si>
  <si>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</si>
  <si>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</si>
  <si>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</si>
  <si>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</si>
  <si>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</si>
  <si>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</si>
  <si>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</si>
  <si>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</si>
  <si>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</si>
  <si>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</si>
  <si>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</si>
  <si>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</si>
  <si>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</si>
  <si>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</si>
  <si>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</si>
  <si>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</si>
  <si>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</si>
  <si>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</si>
  <si>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</si>
  <si>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</si>
  <si>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</si>
  <si>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</si>
  <si>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</si>
  <si>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</si>
  <si>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</si>
  <si>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</si>
  <si>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</si>
  <si>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</si>
  <si>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</si>
  <si>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</si>
  <si>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</si>
  <si>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</si>
  <si>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</si>
  <si>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</si>
  <si>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</si>
  <si>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</si>
  <si>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</si>
  <si>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</si>
  <si>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</si>
  <si>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</si>
  <si>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</si>
  <si>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</si>
  <si>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</si>
  <si>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</si>
  <si>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</si>
  <si>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</si>
  <si>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</si>
  <si>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</si>
  <si>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</si>
  <si>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</si>
  <si>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</si>
  <si>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</si>
  <si>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</si>
  <si>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</si>
  <si>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</si>
  <si>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</si>
  <si>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</si>
  <si>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</si>
  <si>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</si>
  <si>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</si>
  <si>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</si>
  <si>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</si>
  <si>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</si>
  <si>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</si>
  <si>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</si>
  <si>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</si>
  <si>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</si>
  <si>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</si>
  <si>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</si>
  <si>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</si>
  <si>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</si>
  <si>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</si>
  <si>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</si>
  <si>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</si>
  <si>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</si>
  <si>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</si>
  <si>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</si>
  <si>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</si>
  <si>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</si>
  <si>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</si>
  <si>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</si>
  <si>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</si>
  <si>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</si>
  <si>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</si>
  <si>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</si>
  <si>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</si>
  <si>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</si>
  <si>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</si>
  <si>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</si>
  <si>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</si>
  <si>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</si>
  <si>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</si>
  <si>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</si>
  <si>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</si>
  <si>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</si>
  <si>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</si>
  <si>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</si>
  <si>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</si>
  <si>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</si>
  <si>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</si>
  <si>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</si>
  <si>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</si>
  <si>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</si>
  <si>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</si>
  <si>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</si>
  <si>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</si>
  <si>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</si>
  <si>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</si>
  <si>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</si>
  <si>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</si>
  <si>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</si>
  <si>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</si>
  <si>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</si>
  <si>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</si>
  <si>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</si>
  <si>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</si>
  <si>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</si>
  <si>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</si>
  <si>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</si>
  <si>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</si>
  <si>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</si>
  <si>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</si>
  <si>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</si>
  <si>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</si>
  <si>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</si>
  <si>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</si>
  <si>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</si>
  <si>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</si>
  <si>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</si>
  <si>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</si>
  <si>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</si>
  <si>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</si>
  <si>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</si>
  <si>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</si>
  <si>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</si>
  <si>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</si>
  <si>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</si>
  <si>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</si>
  <si>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</si>
  <si>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</si>
  <si>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</si>
  <si>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</si>
  <si>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</si>
  <si>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</si>
  <si>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</si>
  <si>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</si>
  <si>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</si>
  <si>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</si>
  <si>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</si>
  <si>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</si>
  <si>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</si>
  <si>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</si>
  <si>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</si>
  <si>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</si>
  <si>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</si>
  <si>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</si>
  <si>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</si>
  <si>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</si>
  <si>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</si>
  <si>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</si>
  <si>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</si>
  <si>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</si>
  <si>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</si>
  <si>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</si>
  <si>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</si>
  <si>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</si>
  <si>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</si>
  <si>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</si>
  <si>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</si>
  <si>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</si>
  <si>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</si>
  <si>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</si>
  <si>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</si>
  <si>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</si>
  <si>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</si>
  <si>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</si>
  <si>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</si>
  <si>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</si>
  <si>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</si>
  <si>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</si>
  <si>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</si>
  <si>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</si>
  <si>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</si>
  <si>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</si>
  <si>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</si>
  <si>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</si>
  <si>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</si>
  <si>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</si>
  <si>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</si>
  <si>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</si>
  <si>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</si>
  <si>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</si>
  <si>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</si>
  <si>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</si>
  <si>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</si>
  <si>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</si>
  <si>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</si>
  <si>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</si>
  <si>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</si>
  <si>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</si>
  <si>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</si>
  <si>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</si>
  <si>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</si>
  <si>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</si>
  <si>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</si>
  <si>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</si>
  <si>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</si>
  <si>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</si>
  <si>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</si>
  <si>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</si>
  <si>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</si>
  <si>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</si>
  <si>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</si>
  <si>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</si>
  <si>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</si>
  <si>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</si>
  <si>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</si>
  <si>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</si>
  <si>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</si>
  <si>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</si>
  <si>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</si>
  <si>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</si>
  <si>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</si>
  <si>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</si>
  <si>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</si>
  <si>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</si>
  <si>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</si>
  <si>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</si>
  <si>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</si>
  <si>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</si>
  <si>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</si>
  <si>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</si>
  <si>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</si>
  <si>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</si>
  <si>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</si>
  <si>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</si>
  <si>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</si>
  <si>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</si>
  <si>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</si>
  <si>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</si>
  <si>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</si>
  <si>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</si>
  <si>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</si>
  <si>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</si>
  <si>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</si>
  <si>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</si>
  <si>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</si>
  <si>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</si>
  <si>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</si>
  <si>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</si>
  <si>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</si>
  <si>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</si>
  <si>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</si>
  <si>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</si>
  <si>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</si>
  <si>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</si>
  <si>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</si>
  <si>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</si>
  <si>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</si>
  <si>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</si>
  <si>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</si>
  <si>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</si>
  <si>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</si>
  <si>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</si>
  <si>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</si>
  <si>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</si>
  <si>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</si>
  <si>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</si>
  <si>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</si>
  <si>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</si>
  <si>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</si>
  <si>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</si>
  <si>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</si>
  <si>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</si>
  <si>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</si>
  <si>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</si>
  <si>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</si>
  <si>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</si>
  <si>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</si>
  <si>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</si>
  <si>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</si>
  <si>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</si>
  <si>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</si>
  <si>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</si>
  <si>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</si>
  <si>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</si>
  <si>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</si>
  <si>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</si>
  <si>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</si>
  <si>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</si>
  <si>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</si>
  <si>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</si>
  <si>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</si>
  <si>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</si>
  <si>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</si>
  <si>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</si>
  <si>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</si>
  <si>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</si>
  <si>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</si>
  <si>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</si>
  <si>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</si>
  <si>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</si>
  <si>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</si>
  <si>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</si>
  <si>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</si>
  <si>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</si>
  <si>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</si>
  <si>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</si>
  <si>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</si>
  <si>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</si>
  <si>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</si>
  <si>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</si>
  <si>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</si>
  <si>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</si>
  <si>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</si>
  <si>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</si>
  <si>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</si>
  <si>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</si>
  <si>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</si>
  <si>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</si>
  <si>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</si>
  <si>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</si>
  <si>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</si>
  <si>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</si>
  <si>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</si>
  <si>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</si>
  <si>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</si>
  <si>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</si>
  <si>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</si>
  <si>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</si>
  <si>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</si>
  <si>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</si>
  <si>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</si>
  <si>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</si>
  <si>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</si>
  <si>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</si>
  <si>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</si>
  <si>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</si>
  <si>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</si>
  <si>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</si>
  <si>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</si>
  <si>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</si>
  <si>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</si>
  <si>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</si>
  <si>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</si>
  <si>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</si>
  <si>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</si>
  <si>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</si>
  <si>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</si>
  <si>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</si>
  <si>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</si>
  <si>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</si>
  <si>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</si>
  <si>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</si>
  <si>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</si>
  <si>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</si>
  <si>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</si>
  <si>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</si>
  <si>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</si>
  <si>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</si>
  <si>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</si>
  <si>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</si>
  <si>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</si>
  <si>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</si>
  <si>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</si>
  <si>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</si>
  <si>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</si>
  <si>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</si>
  <si>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</si>
  <si>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</si>
  <si>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</si>
  <si>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</si>
  <si>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</si>
  <si>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</si>
  <si>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</si>
  <si>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</si>
  <si>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</si>
  <si>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</si>
  <si>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</si>
  <si>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</si>
  <si>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</si>
  <si>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</si>
  <si>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</si>
  <si>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</si>
  <si>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</si>
  <si>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</si>
  <si>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</si>
  <si>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</si>
  <si>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</si>
  <si>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</si>
  <si>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</si>
  <si>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</si>
  <si>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</si>
  <si>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</si>
  <si>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</si>
  <si>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</si>
  <si>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</si>
  <si>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</si>
  <si>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</si>
  <si>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</si>
  <si>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</si>
  <si>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</si>
  <si>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</si>
  <si>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</si>
  <si>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</si>
  <si>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</si>
  <si>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</si>
  <si>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</si>
  <si>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</si>
  <si>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</si>
  <si>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</si>
  <si>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</si>
  <si>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</si>
  <si>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</si>
  <si>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</si>
  <si>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</si>
  <si>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</si>
  <si>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</si>
  <si>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</si>
  <si>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</si>
  <si>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</si>
  <si>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</si>
  <si>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</si>
  <si>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</si>
  <si>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</si>
  <si>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</si>
  <si>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</si>
  <si>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</si>
  <si>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</si>
  <si>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</si>
  <si>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</si>
  <si>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</si>
  <si>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</si>
  <si>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</si>
  <si>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</si>
  <si>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</si>
  <si>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</si>
  <si>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</si>
  <si>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</si>
  <si>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</si>
  <si>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</si>
  <si>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</si>
  <si>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</si>
  <si>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</si>
  <si>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</si>
  <si>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</si>
  <si>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</si>
  <si>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</si>
  <si>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</si>
  <si>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</si>
  <si>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</si>
  <si>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</si>
  <si>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</si>
  <si>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</si>
  <si>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</si>
  <si>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</si>
  <si>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</si>
  <si>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</si>
  <si>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</si>
  <si>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</si>
  <si>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</si>
  <si>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</si>
  <si>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</si>
  <si>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</si>
  <si>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</si>
  <si>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</si>
  <si>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</si>
  <si>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</si>
  <si>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</si>
  <si>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</si>
  <si>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</si>
  <si>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</si>
  <si>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</si>
  <si>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</si>
  <si>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</si>
  <si>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</si>
  <si>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</si>
  <si>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</si>
  <si>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</si>
  <si>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</si>
  <si>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</si>
  <si>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</si>
  <si>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</si>
  <si>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</si>
  <si>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</si>
  <si>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</si>
  <si>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</si>
  <si>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</si>
  <si>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</si>
  <si>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</si>
  <si>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</si>
  <si>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</si>
  <si>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</si>
  <si>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</si>
  <si>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</si>
  <si>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</si>
  <si>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</si>
  <si>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</si>
  <si>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</si>
  <si>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</si>
  <si>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</si>
  <si>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</si>
  <si>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</si>
  <si>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</si>
  <si>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</si>
  <si>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</si>
  <si>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</si>
  <si>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</si>
  <si>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</si>
  <si>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</si>
  <si>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</si>
  <si>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</si>
  <si>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</si>
  <si>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</si>
  <si>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</si>
  <si>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</si>
  <si>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</si>
  <si>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</si>
  <si>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</si>
  <si>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</si>
  <si>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</si>
  <si>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</si>
  <si>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</si>
  <si>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</si>
  <si>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</si>
  <si>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</si>
  <si>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</si>
  <si>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</si>
  <si>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</si>
  <si>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</si>
  <si>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</si>
  <si>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</si>
  <si>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</si>
  <si>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</si>
  <si>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</si>
  <si>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</si>
  <si>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</si>
  <si>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</si>
  <si>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</si>
  <si>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</si>
  <si>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</si>
  <si>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</si>
  <si>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</si>
  <si>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</si>
  <si>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</si>
  <si>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</si>
  <si>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</si>
  <si>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</si>
  <si>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</si>
  <si>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</si>
  <si>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</si>
  <si>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</si>
  <si>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</si>
  <si>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</si>
  <si>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</si>
  <si>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</si>
  <si>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</si>
  <si>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</si>
  <si>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</si>
  <si>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</si>
  <si>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</si>
  <si>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</si>
  <si>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</si>
  <si>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</si>
  <si>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</si>
  <si>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</si>
  <si>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</si>
  <si>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</si>
  <si>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</si>
  <si>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</si>
  <si>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</si>
  <si>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</si>
  <si>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</si>
  <si>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</si>
  <si>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</si>
  <si>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</si>
  <si>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</si>
  <si>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</si>
  <si>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</si>
  <si>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</si>
  <si>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</si>
  <si>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</si>
  <si>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</si>
  <si>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</si>
  <si>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</si>
  <si>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</si>
  <si>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</si>
  <si>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</si>
  <si>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</si>
  <si>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</si>
  <si>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</si>
  <si>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</si>
  <si>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</si>
  <si>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</si>
  <si>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</si>
  <si>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</si>
  <si>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</si>
  <si>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</si>
  <si>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</si>
  <si>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</si>
  <si>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</si>
  <si>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</si>
  <si>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</si>
  <si>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</si>
  <si>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</si>
  <si>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</si>
  <si>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</si>
  <si>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</si>
  <si>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</si>
  <si>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</si>
  <si>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</si>
  <si>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</si>
  <si>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</si>
  <si>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</si>
  <si>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</si>
  <si>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</si>
  <si>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</si>
  <si>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</si>
  <si>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</si>
  <si>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</si>
  <si>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</si>
  <si>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</si>
  <si>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</si>
  <si>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</si>
  <si>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</si>
  <si>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</si>
  <si>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</si>
  <si>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</si>
  <si>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</si>
  <si>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</si>
  <si>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</si>
  <si>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</si>
  <si>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</si>
  <si>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</si>
  <si>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</si>
  <si>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</si>
  <si>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</si>
  <si>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</si>
  <si>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</si>
  <si>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</si>
  <si>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</si>
  <si>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</si>
  <si>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</si>
  <si>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</si>
  <si>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</si>
  <si>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</si>
  <si>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</si>
  <si>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</si>
  <si>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</si>
  <si>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</si>
  <si>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</si>
  <si>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</si>
  <si>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</si>
  <si>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</si>
  <si>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</si>
  <si>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</si>
  <si>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</si>
  <si>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</si>
  <si>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</si>
  <si>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</si>
  <si>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</si>
  <si>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</si>
  <si>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</si>
  <si>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</si>
  <si>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</si>
  <si>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</si>
  <si>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</si>
  <si>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</si>
  <si>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</si>
  <si>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</si>
  <si>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</si>
  <si>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</si>
  <si>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</si>
  <si>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</si>
  <si>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</si>
  <si>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</si>
  <si>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</si>
  <si>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</si>
  <si>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</si>
  <si>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</si>
  <si>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</si>
  <si>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</si>
  <si>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</si>
  <si>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</si>
  <si>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</si>
  <si>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</si>
  <si>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</si>
  <si>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</si>
  <si>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</si>
  <si>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</si>
  <si>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</si>
  <si>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</si>
  <si>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</si>
  <si>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</si>
  <si>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</si>
  <si>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</si>
  <si>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</si>
  <si>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</si>
  <si>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</si>
  <si>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</si>
  <si>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</si>
  <si>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</si>
  <si>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</si>
  <si>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</si>
  <si>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</si>
  <si>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</si>
  <si>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</si>
  <si>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</si>
  <si>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</si>
  <si>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</si>
  <si>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</si>
  <si>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</si>
  <si>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</si>
  <si>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</si>
  <si>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</si>
  <si>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</si>
  <si>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</si>
  <si>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</si>
  <si>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</si>
  <si>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</si>
  <si>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</si>
  <si>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</si>
  <si>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</si>
  <si>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</si>
  <si>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</si>
  <si>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</si>
  <si>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</si>
  <si>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</si>
  <si>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</si>
  <si>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</si>
  <si>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</si>
  <si>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</si>
  <si>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</si>
  <si>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</si>
  <si>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</si>
  <si>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</si>
  <si>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</si>
  <si>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</si>
  <si>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</si>
  <si>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</si>
  <si>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</si>
  <si>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</si>
  <si>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</si>
  <si>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</si>
  <si>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</si>
  <si>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</si>
  <si>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</si>
  <si>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</si>
  <si>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</si>
  <si>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</si>
  <si>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</si>
  <si>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</si>
  <si>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</si>
  <si>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</si>
  <si>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</si>
  <si>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</si>
  <si>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</si>
  <si>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</si>
  <si>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</si>
  <si>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</si>
  <si>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</si>
  <si>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</si>
  <si>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</si>
  <si>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</si>
  <si>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</si>
  <si>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</si>
  <si>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</si>
  <si>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</si>
  <si>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</si>
  <si>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</si>
  <si>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</si>
  <si>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</si>
  <si>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</si>
  <si>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</si>
  <si>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</si>
  <si>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</si>
  <si>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</si>
  <si>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</si>
  <si>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</si>
  <si>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</si>
  <si>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</si>
  <si>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</si>
  <si>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</si>
  <si>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</si>
  <si>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</si>
  <si>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</si>
  <si>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</si>
  <si>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</si>
  <si>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</si>
  <si>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</si>
  <si>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</si>
  <si>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</si>
  <si>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</si>
  <si>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</si>
  <si>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</si>
  <si>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</si>
  <si>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</si>
  <si>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</si>
  <si>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</si>
  <si>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</si>
  <si>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</si>
  <si>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</si>
  <si>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</si>
  <si>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</si>
  <si>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</si>
  <si>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</si>
  <si>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</si>
  <si>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</si>
  <si>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</si>
  <si>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</si>
  <si>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</si>
  <si>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</si>
  <si>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</si>
  <si>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</si>
  <si>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</si>
  <si>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</si>
  <si>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</si>
  <si>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</si>
  <si>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</si>
  <si>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</si>
  <si>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</si>
  <si>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</si>
  <si>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</si>
  <si>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</si>
  <si>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</si>
  <si>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</si>
  <si>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</si>
  <si>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</si>
  <si>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</si>
  <si>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</si>
  <si>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</si>
  <si>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</si>
  <si>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</si>
  <si>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</si>
  <si>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</si>
  <si>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</si>
  <si>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</si>
  <si>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</si>
  <si>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</si>
  <si>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</si>
  <si>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</si>
  <si>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</si>
  <si>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</si>
  <si>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</si>
  <si>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</si>
  <si>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</si>
  <si>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</si>
  <si>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</si>
  <si>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</si>
  <si>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</si>
  <si>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</si>
  <si>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</si>
  <si>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</si>
  <si>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</si>
  <si>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</si>
  <si>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</si>
  <si>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</si>
  <si>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</si>
  <si>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</si>
  <si>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</si>
  <si>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</si>
  <si>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</si>
  <si>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</si>
  <si>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</si>
  <si>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</si>
  <si>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</si>
  <si>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</si>
  <si>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</si>
  <si>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</si>
  <si>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</si>
  <si>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</si>
  <si>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</si>
  <si>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</si>
  <si>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</si>
  <si>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</si>
  <si>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</si>
  <si>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</si>
  <si>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</si>
  <si>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</si>
  <si>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</si>
  <si>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</si>
  <si>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</si>
  <si>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</si>
  <si>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</si>
  <si>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</si>
  <si>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</si>
  <si>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</si>
  <si>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</si>
  <si>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</si>
  <si>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</si>
  <si>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</si>
  <si>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</si>
  <si>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</si>
  <si>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</si>
  <si>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</si>
  <si>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</si>
  <si>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</si>
  <si>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</si>
  <si>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</si>
  <si>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</si>
  <si>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</si>
  <si>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</si>
  <si>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</si>
  <si>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</si>
  <si>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</si>
  <si>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</si>
  <si>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</si>
  <si>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</si>
  <si>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</si>
  <si>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</si>
  <si>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</si>
  <si>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</si>
  <si>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</si>
  <si>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</si>
  <si>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</si>
  <si>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</si>
  <si>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</si>
  <si>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</si>
  <si>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</si>
  <si>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</si>
  <si>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</si>
  <si>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</si>
  <si>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</si>
  <si>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</si>
  <si>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</si>
  <si>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</si>
  <si>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</si>
  <si>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</si>
  <si>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</si>
  <si>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</si>
  <si>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</si>
  <si>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</si>
  <si>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</si>
  <si>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</si>
  <si>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</si>
  <si>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</si>
  <si>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</si>
  <si>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</si>
  <si>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</si>
  <si>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</si>
  <si>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</si>
  <si>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</si>
  <si>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</si>
  <si>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</si>
  <si>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</si>
  <si>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</si>
  <si>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</si>
  <si>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</si>
  <si>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</si>
  <si>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</si>
  <si>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</si>
  <si>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</si>
  <si>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</si>
  <si>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</si>
  <si>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</si>
  <si>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</si>
  <si>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</si>
  <si>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</si>
  <si>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</si>
  <si>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</si>
  <si>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</si>
  <si>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</si>
  <si>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</si>
  <si>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</si>
  <si>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</si>
  <si>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</si>
  <si>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</si>
  <si>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</si>
  <si>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</si>
  <si>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</si>
  <si>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</si>
  <si>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</si>
  <si>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</si>
  <si>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</si>
  <si>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</si>
  <si>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</si>
  <si>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</si>
  <si>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</si>
  <si>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</si>
  <si>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</si>
  <si>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</si>
  <si>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</si>
  <si>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</si>
  <si>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</si>
  <si>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</si>
  <si>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</si>
  <si>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</si>
  <si>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</si>
  <si>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</si>
  <si>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</si>
  <si>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</si>
  <si>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</si>
  <si>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</si>
  <si>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</si>
  <si>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</si>
  <si>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</si>
  <si>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</si>
  <si>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</si>
  <si>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</si>
  <si>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</si>
  <si>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</si>
  <si>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</si>
  <si>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</si>
  <si>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</si>
  <si>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</si>
  <si>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</si>
  <si>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</si>
  <si>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</si>
  <si>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</si>
  <si>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</si>
  <si>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</si>
  <si>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</si>
  <si>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</si>
  <si>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</si>
  <si>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</si>
  <si>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</si>
  <si>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</si>
  <si>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</si>
  <si>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</si>
  <si>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</si>
  <si>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</si>
  <si>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</si>
  <si>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</si>
  <si>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</si>
  <si>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</si>
  <si>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</si>
  <si>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</si>
  <si>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</si>
  <si>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</si>
  <si>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</si>
  <si>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</si>
  <si>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</si>
  <si>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</si>
  <si>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</si>
  <si>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</si>
  <si>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</si>
  <si>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</si>
  <si>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</si>
  <si>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</si>
  <si>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</si>
  <si>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</si>
  <si>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</si>
  <si>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</si>
  <si>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</si>
  <si>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</si>
  <si>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</si>
  <si>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</si>
  <si>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</si>
  <si>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</si>
  <si>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</si>
  <si>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</si>
  <si>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</si>
  <si>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</si>
  <si>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</si>
  <si>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</si>
  <si>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</si>
  <si>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</si>
  <si>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</si>
  <si>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</si>
  <si>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</si>
  <si>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</si>
  <si>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</si>
  <si>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</si>
  <si>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</si>
  <si>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</si>
  <si>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</si>
  <si>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</si>
  <si>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</si>
  <si>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</si>
  <si>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</si>
  <si>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</si>
  <si>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</si>
  <si>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</si>
  <si>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</si>
  <si>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</si>
  <si>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</si>
  <si>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</si>
  <si>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</si>
  <si>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</si>
  <si>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</si>
  <si>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</si>
  <si>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</si>
  <si>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</si>
  <si>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</si>
  <si>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</si>
  <si>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</si>
  <si>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</si>
  <si>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</si>
  <si>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</si>
  <si>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</si>
  <si>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</si>
  <si>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</si>
  <si>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</si>
  <si>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</si>
  <si>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</si>
  <si>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</si>
  <si>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</si>
  <si>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</si>
  <si>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</si>
  <si>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</si>
  <si>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</si>
  <si>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</si>
  <si>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</si>
  <si>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</si>
  <si>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</si>
  <si>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</si>
  <si>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</si>
  <si>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</si>
  <si>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</si>
  <si>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</si>
  <si>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</si>
  <si>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</si>
  <si>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</si>
  <si>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</si>
  <si>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</si>
  <si>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</si>
  <si>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</si>
  <si>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</si>
  <si>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</si>
  <si>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</si>
  <si>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</si>
  <si>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</si>
  <si>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</si>
  <si>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</si>
  <si>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</si>
  <si>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</si>
  <si>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</si>
  <si>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</si>
  <si>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</si>
  <si>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</si>
  <si>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</si>
  <si>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</si>
  <si>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</si>
  <si>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</si>
  <si>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</si>
  <si>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</si>
  <si>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</si>
  <si>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</si>
  <si>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</si>
  <si>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</si>
  <si>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</si>
  <si>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</si>
  <si>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</si>
  <si>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</si>
  <si>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</si>
  <si>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</si>
  <si>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</si>
  <si>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</si>
  <si>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</si>
  <si>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</si>
  <si>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</si>
  <si>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</si>
  <si>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</si>
  <si>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</si>
  <si>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</si>
  <si>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</si>
  <si>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</si>
  <si>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</si>
  <si>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</si>
  <si>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</si>
  <si>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</si>
  <si>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</si>
  <si>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</si>
  <si>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</si>
  <si>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</si>
  <si>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</si>
  <si>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</si>
  <si>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</si>
  <si>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</si>
  <si>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</si>
  <si>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</si>
  <si>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</si>
  <si>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</si>
  <si>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</si>
  <si>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</si>
  <si>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</si>
  <si>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</si>
  <si>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</si>
  <si>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</si>
  <si>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</si>
  <si>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</si>
  <si>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</si>
  <si>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</si>
  <si>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</si>
  <si>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</si>
  <si>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</si>
  <si>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</si>
  <si>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</si>
  <si>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</si>
  <si>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</si>
  <si>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</si>
  <si>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</si>
  <si>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</si>
  <si>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</si>
  <si>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</si>
  <si>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</si>
  <si>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</si>
  <si>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</si>
  <si>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</si>
  <si>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</si>
  <si>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</si>
  <si>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</si>
  <si>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</si>
  <si>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</si>
  <si>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</si>
  <si>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</si>
  <si>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</si>
  <si>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</si>
  <si>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</si>
  <si>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</si>
  <si>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</si>
  <si>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</si>
  <si>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</si>
  <si>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</si>
  <si>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</si>
  <si>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</si>
  <si>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</si>
  <si>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</si>
  <si>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</si>
  <si>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</si>
  <si>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</si>
  <si>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</si>
  <si>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</si>
  <si>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</si>
  <si>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</si>
  <si>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</si>
  <si>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</si>
  <si>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</si>
  <si>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</si>
  <si>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</si>
  <si>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</si>
  <si>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</si>
  <si>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</si>
  <si>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</si>
  <si>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</si>
  <si>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</si>
  <si>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</si>
  <si>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</si>
  <si>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</si>
  <si>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</si>
  <si>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</si>
  <si>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</si>
  <si>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</si>
  <si>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</si>
  <si>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</si>
  <si>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</si>
  <si>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</si>
  <si>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</si>
  <si>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</si>
  <si>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</si>
  <si>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</si>
  <si>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</si>
  <si>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</si>
  <si>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</si>
  <si>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</si>
  <si>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</si>
  <si>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</si>
  <si>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</si>
  <si>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</si>
  <si>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</si>
  <si>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</si>
  <si>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</si>
  <si>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</si>
  <si>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</si>
  <si>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</si>
  <si>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</si>
  <si>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</si>
  <si>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</si>
  <si>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</si>
  <si>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</si>
  <si>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</si>
  <si>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</si>
  <si>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</si>
  <si>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</si>
  <si>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</si>
  <si>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</si>
  <si>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</si>
  <si>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</si>
  <si>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</si>
  <si>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</si>
  <si>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</si>
  <si>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</si>
  <si>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</si>
  <si>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</si>
  <si>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</si>
  <si>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</si>
  <si>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</si>
  <si>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</si>
  <si>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</si>
  <si>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</si>
  <si>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</si>
  <si>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</si>
  <si>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</si>
  <si>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</si>
  <si>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</si>
  <si>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</si>
  <si>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</si>
  <si>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</si>
  <si>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</si>
  <si>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</si>
  <si>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</si>
  <si>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</si>
  <si>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</si>
  <si>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</si>
  <si>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</si>
  <si>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</si>
  <si>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</si>
  <si>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</si>
  <si>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</si>
  <si>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</si>
  <si>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</si>
  <si>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</si>
  <si>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</si>
  <si>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</si>
  <si>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</si>
  <si>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</si>
  <si>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</si>
  <si>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</si>
  <si>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</si>
  <si>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</si>
  <si>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</si>
  <si>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</si>
  <si>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</si>
  <si>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</si>
  <si>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</si>
  <si>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</si>
  <si>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</si>
  <si>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</si>
  <si>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</si>
  <si>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</si>
  <si>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</si>
  <si>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</si>
  <si>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</si>
  <si>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</si>
  <si>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</si>
  <si>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</si>
  <si>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</si>
  <si>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</si>
  <si>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</si>
  <si>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</si>
  <si>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</si>
  <si>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</si>
  <si>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</si>
  <si>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</si>
  <si>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</si>
  <si>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</si>
  <si>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</si>
  <si>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</si>
  <si>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</si>
  <si>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</si>
  <si>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</si>
  <si>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</si>
  <si>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</si>
  <si>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</si>
  <si>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</si>
  <si>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</si>
  <si>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</si>
  <si>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</si>
  <si>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</si>
  <si>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</si>
  <si>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</si>
  <si>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</si>
  <si>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</si>
  <si>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</si>
  <si>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</si>
  <si>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</si>
  <si>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</si>
  <si>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</si>
  <si>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</si>
  <si>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</si>
  <si>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</si>
  <si>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</si>
  <si>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</si>
  <si>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</si>
  <si>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</si>
  <si>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</si>
  <si>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</si>
  <si>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</si>
  <si>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</si>
  <si>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</si>
  <si>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</si>
  <si>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</si>
  <si>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</si>
  <si>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</si>
  <si>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</si>
  <si>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</si>
  <si>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</si>
  <si>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</si>
  <si>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</si>
  <si>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</si>
  <si>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</si>
  <si>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</si>
  <si>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</si>
  <si>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</si>
  <si>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</si>
  <si>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</si>
  <si>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</si>
  <si>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</si>
  <si>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</si>
  <si>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</si>
  <si>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</si>
  <si>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</si>
  <si>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</si>
  <si>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</si>
  <si>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</si>
  <si>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</si>
  <si>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</si>
  <si>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</si>
  <si>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</si>
  <si>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</si>
  <si>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</si>
  <si>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</si>
  <si>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</si>
  <si>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</si>
  <si>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</si>
  <si>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</si>
  <si>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</si>
  <si>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</si>
  <si>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</si>
  <si>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</si>
  <si>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</si>
  <si>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</si>
  <si>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</si>
  <si>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</si>
  <si>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</si>
  <si>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</si>
  <si>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</si>
  <si>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</si>
  <si>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</si>
  <si>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</si>
  <si>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</si>
  <si>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</si>
  <si>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</si>
  <si>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</si>
  <si>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</si>
  <si>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</si>
  <si>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</si>
  <si>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</si>
  <si>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</si>
  <si>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</si>
  <si>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</si>
  <si>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</si>
  <si>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</si>
  <si>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</si>
  <si>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</si>
  <si>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</si>
  <si>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</si>
  <si>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</si>
  <si>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</si>
  <si>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</si>
  <si>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</si>
  <si>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</si>
  <si>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</si>
  <si>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</si>
  <si>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</si>
  <si>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</si>
  <si>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</si>
  <si>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</si>
  <si>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</si>
  <si>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</si>
  <si>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</si>
  <si>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</si>
  <si>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</si>
  <si>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</si>
  <si>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</si>
  <si>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</si>
  <si>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</si>
  <si>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</si>
  <si>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</si>
  <si>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</si>
  <si>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</si>
  <si>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</si>
  <si>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</si>
  <si>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</si>
  <si>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</si>
  <si>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</si>
  <si>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</si>
  <si>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</si>
  <si>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</si>
  <si>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</si>
  <si>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</si>
  <si>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</si>
  <si>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</si>
  <si>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</si>
  <si>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</si>
  <si>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</si>
  <si>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</si>
  <si>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</si>
  <si>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</si>
  <si>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</si>
  <si>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</si>
  <si>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</si>
  <si>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</si>
  <si>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</si>
  <si>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</si>
  <si>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</si>
  <si>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</si>
  <si>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</si>
  <si>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</si>
  <si>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</si>
  <si>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</si>
  <si>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</si>
  <si>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</si>
  <si>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</si>
  <si>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</si>
  <si>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</si>
  <si>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</si>
  <si>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</si>
  <si>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</si>
  <si>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</si>
  <si>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</si>
  <si>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</si>
  <si>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</si>
  <si>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</si>
  <si>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</si>
  <si>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</si>
  <si>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</si>
  <si>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</si>
  <si>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</si>
  <si>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</si>
  <si>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</si>
  <si>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</si>
  <si>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</si>
  <si>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</si>
  <si>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</si>
  <si>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</si>
  <si>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</si>
  <si>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</si>
  <si>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</si>
  <si>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</si>
  <si>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</si>
  <si>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</si>
  <si>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</si>
  <si>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</si>
  <si>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</si>
  <si>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</si>
  <si>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</si>
  <si>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</si>
  <si>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</si>
  <si>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</si>
  <si>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</si>
  <si>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</si>
  <si>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</si>
  <si>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</si>
  <si>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</si>
  <si>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</si>
  <si>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</si>
  <si>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</si>
  <si>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</si>
  <si>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</si>
  <si>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</si>
  <si>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</si>
  <si>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</si>
  <si>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</si>
  <si>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</si>
  <si>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</si>
  <si>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</si>
  <si>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</si>
  <si>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</si>
  <si>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</si>
  <si>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</si>
  <si>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</si>
  <si>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</si>
  <si>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</si>
  <si>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</si>
  <si>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</si>
  <si>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</si>
  <si>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</si>
  <si>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</si>
  <si>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</si>
  <si>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</si>
  <si>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</si>
  <si>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</si>
  <si>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</si>
  <si>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</si>
  <si>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</si>
  <si>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</si>
  <si>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</si>
  <si>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</si>
  <si>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</si>
  <si>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</si>
  <si>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</si>
  <si>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</si>
  <si>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</si>
  <si>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</si>
  <si>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</si>
  <si>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</si>
  <si>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</si>
  <si>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</si>
  <si>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</si>
  <si>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</si>
  <si>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</si>
  <si>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</si>
  <si>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</si>
  <si>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</si>
  <si>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</si>
  <si>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</si>
  <si>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</si>
  <si>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</si>
  <si>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</si>
  <si>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</si>
  <si>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</si>
  <si>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</si>
  <si>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</si>
  <si>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</si>
  <si>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</si>
  <si>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</si>
  <si>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</si>
  <si>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</si>
  <si>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</si>
  <si>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</si>
  <si>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</si>
  <si>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</si>
  <si>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</si>
  <si>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</si>
  <si>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</si>
  <si>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</si>
  <si>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</si>
  <si>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</si>
  <si>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</si>
  <si>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</si>
  <si>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</si>
  <si>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</si>
  <si>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</si>
  <si>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</si>
  <si>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</si>
  <si>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</si>
  <si>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</si>
  <si>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</si>
  <si>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</si>
  <si>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</si>
  <si>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</si>
  <si>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</si>
  <si>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</si>
  <si>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</si>
  <si>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</si>
  <si>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</si>
  <si>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</si>
  <si>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</si>
  <si>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</si>
  <si>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</si>
  <si>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</si>
  <si>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</si>
  <si>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</si>
  <si>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</si>
  <si>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</si>
  <si>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</si>
  <si>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</si>
  <si>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</si>
  <si>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</si>
  <si>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</si>
  <si>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</si>
  <si>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</si>
  <si>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</si>
  <si>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</si>
  <si>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</si>
  <si>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</si>
  <si>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</si>
  <si>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</si>
  <si>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</si>
  <si>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</si>
  <si>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</si>
  <si>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</si>
  <si>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</si>
  <si>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</si>
  <si>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</si>
  <si>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</si>
  <si>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</si>
  <si>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</si>
  <si>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</si>
  <si>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</si>
  <si>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</si>
  <si>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</si>
  <si>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</si>
  <si>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</si>
  <si>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</si>
  <si>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</si>
  <si>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</si>
  <si>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</si>
  <si>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</si>
  <si>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</si>
  <si>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</si>
  <si>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</si>
  <si>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</si>
  <si>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</si>
  <si>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</si>
  <si>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</si>
  <si>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</si>
  <si>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</si>
  <si>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</si>
  <si>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</si>
  <si>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</si>
  <si>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</si>
  <si>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</si>
  <si>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</si>
  <si>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</si>
  <si>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</si>
  <si>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</si>
  <si>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</si>
  <si>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</si>
  <si>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</si>
  <si>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</si>
  <si>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</si>
  <si>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</si>
  <si>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</si>
  <si>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</si>
  <si>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</si>
  <si>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</si>
  <si>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</si>
  <si>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</si>
  <si>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</si>
  <si>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</si>
  <si>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</si>
  <si>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</si>
  <si>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</si>
  <si>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</si>
  <si>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</si>
  <si>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</si>
  <si>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</si>
  <si>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</si>
  <si>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</si>
  <si>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</si>
  <si>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</si>
  <si>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</si>
  <si>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</si>
  <si>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</si>
  <si>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</si>
  <si>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</si>
  <si>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</si>
  <si>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</si>
  <si>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</si>
  <si>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</si>
  <si>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</si>
  <si>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</si>
  <si>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</si>
  <si>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</si>
  <si>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</si>
  <si>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</si>
  <si>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</si>
  <si>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</si>
  <si>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</si>
  <si>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</si>
  <si>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</si>
  <si>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</si>
  <si>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</si>
  <si>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</si>
  <si>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</si>
  <si>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</si>
  <si>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</si>
  <si>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</si>
  <si>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</si>
  <si>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</si>
  <si>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</si>
  <si>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</si>
  <si>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</si>
  <si>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</si>
  <si>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</si>
  <si>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</si>
  <si>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</si>
  <si>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</si>
  <si>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</si>
  <si>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</si>
  <si>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</si>
  <si>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</si>
  <si>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</si>
  <si>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</si>
  <si>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</si>
  <si>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</si>
  <si>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</si>
  <si>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</si>
  <si>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</si>
  <si>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</si>
  <si>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</si>
  <si>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</si>
  <si>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</si>
  <si>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</si>
  <si>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</si>
  <si>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</si>
  <si>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</si>
  <si>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</si>
  <si>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</si>
  <si>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</si>
  <si>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</si>
  <si>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</si>
  <si>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</si>
  <si>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</si>
  <si>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</si>
  <si>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</si>
  <si>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</si>
  <si>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</si>
  <si>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</si>
  <si>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</si>
  <si>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</si>
  <si>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</si>
  <si>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</si>
  <si>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</si>
  <si>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</si>
  <si>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</si>
  <si>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</si>
  <si>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</si>
  <si>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</si>
  <si>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</si>
  <si>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</si>
  <si>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</si>
  <si>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</si>
  <si>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</si>
  <si>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</si>
  <si>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</si>
  <si>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</si>
  <si>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</si>
  <si>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</si>
  <si>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</si>
  <si>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</si>
  <si>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</si>
  <si>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</si>
  <si>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</si>
  <si>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</si>
  <si>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</si>
  <si>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</si>
  <si>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</si>
  <si>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</si>
  <si>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</si>
  <si>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</si>
  <si>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</si>
  <si>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</si>
  <si>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</si>
  <si>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</si>
  <si>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</si>
  <si>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</si>
  <si>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</si>
  <si>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</si>
  <si>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</si>
  <si>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</si>
  <si>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</si>
  <si>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</si>
  <si>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</si>
  <si>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</si>
  <si>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</si>
  <si>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</si>
  <si>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</si>
  <si>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</si>
  <si>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</si>
  <si>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</si>
  <si>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</si>
  <si>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</si>
  <si>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</si>
  <si>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</si>
  <si>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</si>
  <si>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</si>
  <si>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</si>
  <si>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</si>
  <si>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</si>
  <si>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</si>
  <si>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</si>
  <si>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</si>
  <si>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</si>
  <si>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</si>
  <si>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</si>
  <si>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</si>
  <si>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</si>
  <si>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</si>
  <si>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</si>
  <si>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</si>
  <si>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</si>
  <si>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</si>
  <si>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</si>
  <si>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</si>
  <si>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</si>
  <si>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</si>
  <si>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</si>
  <si>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</si>
  <si>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</si>
  <si>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</si>
  <si>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</si>
  <si>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</si>
  <si>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</si>
  <si>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</si>
  <si>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</si>
  <si>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</si>
  <si>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</si>
  <si>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</si>
  <si>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</si>
  <si>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</si>
  <si>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</si>
  <si>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</si>
  <si>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</si>
  <si>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</si>
  <si>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</si>
  <si>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</si>
  <si>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</si>
  <si>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</si>
  <si>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</si>
  <si>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</si>
  <si>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</si>
  <si>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</si>
  <si>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</si>
  <si>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</si>
  <si>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</si>
  <si>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</si>
  <si>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</si>
  <si>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</si>
  <si>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</si>
  <si>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</si>
  <si>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</si>
  <si>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</si>
  <si>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</si>
  <si>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</si>
  <si>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</si>
  <si>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</si>
  <si>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</si>
  <si>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</si>
  <si>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</si>
  <si>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</si>
  <si>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</si>
  <si>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</si>
  <si>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</si>
  <si>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</si>
  <si>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</si>
  <si>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</si>
  <si>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</si>
  <si>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</si>
  <si>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</si>
  <si>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</si>
  <si>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</si>
  <si>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</si>
  <si>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</si>
  <si>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</si>
  <si>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</si>
  <si>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</si>
  <si>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</si>
  <si>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</si>
  <si>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</si>
  <si>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</si>
  <si>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</si>
  <si>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</si>
  <si>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</si>
  <si>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</si>
  <si>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</si>
  <si>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</si>
  <si>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</si>
  <si>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</si>
  <si>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</si>
  <si>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</si>
  <si>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</si>
  <si>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</si>
  <si>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</si>
  <si>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</si>
  <si>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</si>
  <si>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</si>
  <si>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</si>
  <si>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</si>
  <si>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</si>
  <si>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</si>
  <si>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</si>
  <si>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</si>
  <si>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</si>
  <si>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</si>
  <si>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</si>
  <si>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</si>
  <si>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</si>
  <si>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</si>
  <si>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</si>
  <si>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</si>
  <si>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</si>
  <si>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</si>
  <si>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</si>
  <si>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</si>
  <si>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</si>
  <si>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</si>
  <si>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</si>
  <si>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</si>
  <si>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</si>
  <si>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</si>
  <si>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</si>
  <si>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</si>
  <si>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</si>
  <si>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</si>
  <si>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</si>
  <si>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</si>
  <si>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</si>
  <si>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</si>
  <si>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</si>
  <si>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</si>
  <si>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</si>
  <si>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</si>
  <si>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</si>
  <si>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</si>
  <si>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</si>
  <si>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</si>
  <si>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</si>
  <si>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</si>
  <si>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</si>
  <si>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</si>
  <si>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</si>
  <si>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</si>
  <si>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</si>
  <si>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</si>
  <si>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</si>
  <si>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</si>
  <si>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</si>
  <si>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</si>
  <si>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</si>
  <si>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</si>
  <si>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</si>
  <si>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</si>
  <si>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</si>
  <si>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</si>
  <si>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</si>
  <si>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</si>
  <si>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</si>
  <si>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</si>
  <si>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</si>
  <si>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</si>
  <si>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</si>
  <si>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</si>
  <si>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</si>
  <si>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</si>
  <si>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</si>
  <si>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</si>
  <si>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</si>
  <si>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</si>
  <si>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</si>
  <si>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</si>
  <si>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</si>
  <si>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</si>
  <si>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</si>
  <si>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</si>
  <si>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</si>
  <si>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</si>
  <si>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</si>
  <si>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</si>
  <si>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</si>
  <si>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</si>
  <si>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</si>
  <si>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</si>
  <si>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</si>
  <si>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</si>
  <si>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</si>
  <si>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</si>
  <si>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</si>
  <si>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</si>
  <si>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</si>
  <si>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</si>
  <si>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</si>
  <si>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</si>
  <si>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</si>
  <si>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</si>
  <si>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</si>
  <si>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</si>
  <si>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</si>
  <si>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</si>
  <si>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</si>
  <si>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</si>
  <si>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</si>
  <si>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</si>
  <si>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</si>
  <si>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</si>
  <si>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</si>
  <si>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</si>
  <si>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</si>
  <si>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</si>
  <si>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</si>
  <si>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</si>
  <si>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</si>
  <si>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</si>
  <si>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</si>
  <si>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</si>
  <si>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</si>
  <si>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</si>
  <si>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</si>
  <si>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</si>
  <si>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</si>
  <si>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</si>
  <si>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</si>
  <si>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</si>
  <si>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</si>
  <si>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</si>
  <si>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</si>
  <si>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</si>
  <si>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</si>
  <si>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</si>
  <si>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</si>
  <si>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</si>
  <si>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</si>
  <si>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</si>
  <si>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</si>
  <si>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</si>
  <si>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</si>
  <si>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</si>
  <si>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</si>
  <si>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</si>
  <si>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</si>
  <si>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</si>
  <si>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</si>
  <si>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</si>
  <si>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</si>
  <si>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</si>
  <si>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</si>
  <si>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</si>
  <si>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</si>
  <si>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</si>
  <si>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</si>
  <si>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</si>
  <si>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</si>
  <si>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</si>
  <si>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</si>
  <si>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</si>
  <si>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</si>
  <si>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</si>
  <si>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</si>
  <si>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</si>
  <si>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</si>
  <si>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</si>
  <si>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</si>
  <si>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</si>
  <si>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</si>
  <si>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</si>
  <si>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</si>
  <si>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</si>
  <si>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</si>
  <si>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</si>
  <si>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</si>
  <si>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</si>
  <si>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</si>
  <si>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</si>
  <si>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</si>
  <si>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</si>
  <si>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</si>
  <si>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</si>
  <si>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</si>
  <si>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</si>
  <si>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</si>
  <si>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</si>
  <si>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</si>
  <si>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</si>
  <si>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</si>
  <si>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</si>
  <si>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</si>
  <si>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</si>
  <si>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</si>
  <si>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</si>
  <si>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</si>
  <si>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</si>
  <si>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</si>
  <si>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</si>
  <si>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</si>
  <si>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</si>
  <si>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</si>
  <si>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</si>
  <si>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</si>
  <si>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</si>
  <si>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</si>
  <si>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</si>
  <si>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</si>
  <si>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</si>
  <si>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</si>
  <si>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</si>
  <si>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</si>
  <si>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</si>
  <si>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</si>
  <si>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</si>
  <si>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</si>
  <si>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</si>
  <si>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</si>
  <si>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</si>
  <si>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</si>
  <si>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</si>
  <si>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</si>
  <si>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</si>
  <si>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</si>
  <si>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</si>
  <si>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</si>
  <si>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</si>
  <si>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</si>
  <si>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</si>
  <si>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</si>
  <si>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</si>
  <si>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</si>
  <si>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</si>
  <si>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</si>
  <si>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</si>
  <si>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</si>
  <si>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</si>
  <si>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</si>
  <si>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</si>
  <si>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</si>
  <si>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</si>
  <si>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</si>
  <si>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</si>
  <si>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</si>
  <si>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</si>
  <si>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</si>
  <si>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</si>
  <si>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</si>
  <si>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</si>
  <si>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</si>
  <si>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</si>
  <si>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</si>
  <si>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</si>
  <si>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</si>
  <si>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</si>
  <si>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</si>
  <si>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</si>
  <si>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</si>
  <si>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</si>
  <si>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</si>
  <si>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</si>
  <si>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</si>
  <si>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</si>
  <si>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</si>
  <si>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</si>
  <si>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</si>
  <si>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</si>
  <si>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</si>
  <si>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</si>
  <si>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</si>
  <si>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</si>
  <si>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</si>
  <si>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</si>
  <si>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</si>
  <si>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</si>
  <si>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</si>
  <si>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</si>
  <si>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</si>
  <si>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</si>
  <si>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</si>
  <si>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</si>
  <si>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</si>
  <si>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</si>
  <si>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</si>
  <si>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</si>
  <si>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</si>
  <si>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</si>
  <si>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</si>
  <si>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</si>
  <si>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</si>
  <si>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</si>
  <si>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</si>
  <si>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</si>
  <si>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</si>
  <si>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</si>
  <si>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</si>
  <si>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</si>
  <si>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</si>
  <si>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</si>
  <si>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</si>
  <si>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</si>
  <si>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</si>
  <si>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</si>
  <si>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</si>
  <si>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</si>
  <si>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</si>
  <si>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</si>
  <si>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</si>
  <si>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</si>
  <si>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</si>
  <si>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</si>
  <si>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</si>
  <si>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</si>
  <si>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</si>
  <si>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</si>
  <si>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</si>
  <si>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</si>
  <si>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</si>
  <si>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</si>
  <si>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</si>
  <si>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</si>
  <si>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</si>
  <si>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</si>
  <si>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</si>
  <si>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</si>
  <si>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</si>
  <si>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</si>
  <si>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</si>
  <si>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</si>
  <si>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</si>
  <si>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</si>
  <si>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</si>
  <si>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</si>
  <si>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</si>
  <si>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</si>
  <si>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</si>
  <si>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</si>
  <si>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</si>
  <si>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</si>
  <si>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</si>
  <si>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</si>
  <si>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</si>
  <si>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</si>
  <si>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</si>
  <si>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</si>
  <si>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</si>
  <si>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</si>
  <si>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</si>
  <si>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</si>
  <si>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</si>
  <si>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</si>
  <si>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</si>
  <si>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</si>
  <si>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</si>
  <si>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</si>
  <si>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</si>
  <si>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</si>
  <si>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</si>
  <si>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</si>
  <si>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</si>
  <si>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</si>
  <si>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</si>
  <si>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</si>
  <si>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</si>
  <si>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</si>
  <si>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</si>
  <si>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</si>
  <si>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</si>
  <si>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</si>
  <si>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</si>
  <si>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</si>
  <si>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</si>
  <si>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</si>
  <si>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</si>
  <si>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</si>
  <si>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</si>
  <si>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</si>
  <si>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</si>
  <si>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</si>
  <si>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</si>
  <si>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</si>
  <si>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</si>
  <si>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</si>
  <si>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</si>
  <si>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</si>
  <si>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</si>
  <si>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</si>
  <si>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</si>
  <si>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</si>
  <si>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</si>
  <si>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</si>
  <si>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</si>
  <si>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</si>
  <si>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</si>
  <si>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</si>
  <si>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</si>
  <si>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</si>
  <si>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</si>
  <si>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</si>
  <si>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</si>
  <si>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</si>
  <si>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</si>
  <si>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</si>
  <si>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</si>
  <si>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</si>
  <si>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</si>
  <si>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</si>
  <si>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</si>
  <si>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</si>
  <si>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</si>
  <si>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</si>
  <si>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</si>
  <si>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</si>
  <si>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</si>
  <si>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</si>
  <si>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</si>
  <si>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</si>
  <si>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</si>
  <si>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</si>
  <si>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</si>
  <si>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</si>
  <si>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</si>
  <si>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</si>
  <si>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</si>
  <si>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</si>
  <si>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</si>
  <si>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</si>
  <si>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</si>
  <si>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</si>
  <si>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</si>
  <si>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</si>
  <si>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</si>
  <si>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</si>
  <si>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</si>
  <si>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</si>
  <si>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</si>
  <si>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</si>
  <si>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</si>
  <si>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</si>
  <si>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</si>
  <si>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</si>
  <si>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</si>
  <si>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</si>
  <si>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</si>
  <si>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</si>
  <si>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</si>
  <si>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</si>
  <si>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</si>
  <si>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</si>
  <si>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</si>
  <si>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</si>
  <si>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</si>
  <si>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</si>
  <si>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</si>
  <si>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</si>
  <si>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</si>
  <si>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</si>
  <si>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</si>
  <si>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</si>
  <si>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</si>
  <si>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</si>
  <si>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</si>
  <si>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</si>
  <si>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</si>
  <si>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</si>
  <si>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</si>
  <si>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</si>
  <si>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</si>
  <si>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</si>
  <si>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</si>
  <si>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</si>
  <si>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</si>
  <si>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</si>
  <si>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</si>
  <si>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</si>
  <si>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</si>
  <si>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</si>
  <si>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</si>
  <si>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</si>
  <si>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</si>
  <si>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</si>
  <si>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</si>
  <si>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</si>
  <si>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</si>
  <si>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</si>
  <si>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</si>
  <si>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</si>
  <si>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</si>
  <si>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</si>
  <si>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</si>
  <si>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</si>
  <si>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</si>
  <si>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</si>
  <si>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</si>
  <si>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</si>
  <si>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</si>
  <si>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</si>
  <si>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</si>
  <si>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</si>
  <si>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</si>
  <si>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</si>
  <si>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</si>
  <si>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</si>
  <si>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</si>
  <si>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</si>
  <si>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</si>
  <si>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</si>
  <si>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</si>
  <si>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</si>
  <si>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</si>
  <si>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</si>
  <si>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</si>
  <si>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</si>
  <si>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</si>
  <si>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</si>
  <si>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</si>
  <si>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</si>
  <si>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</si>
  <si>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</si>
  <si>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</si>
  <si>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</si>
  <si>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</si>
  <si>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</si>
  <si>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</si>
  <si>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</si>
  <si>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</si>
  <si>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</si>
  <si>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</si>
  <si>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</si>
  <si>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</si>
  <si>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</si>
  <si>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</si>
  <si>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</si>
  <si>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</si>
  <si>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</si>
  <si>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</si>
  <si>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</si>
  <si>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</si>
  <si>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</si>
  <si>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</si>
  <si>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</si>
  <si>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</si>
  <si>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</si>
  <si>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</si>
  <si>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</si>
  <si>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</si>
  <si>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</si>
  <si>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</si>
  <si>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</si>
  <si>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</si>
  <si>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</si>
  <si>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</si>
  <si>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</si>
  <si>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</si>
  <si>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</si>
  <si>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</si>
  <si>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</si>
  <si>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</si>
  <si>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</si>
  <si>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</si>
  <si>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</si>
  <si>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</si>
  <si>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</si>
  <si>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</si>
  <si>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</si>
  <si>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</si>
  <si>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</si>
  <si>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</si>
  <si>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</si>
  <si>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</si>
  <si>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</si>
  <si>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</si>
  <si>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</si>
  <si>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</si>
  <si>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</si>
  <si>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</si>
  <si>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</si>
  <si>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</si>
  <si>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</si>
  <si>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</si>
  <si>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</si>
  <si>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</si>
  <si>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</si>
  <si>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</si>
  <si>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</si>
  <si>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</si>
  <si>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</si>
  <si>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</si>
  <si>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</si>
  <si>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</si>
  <si>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</si>
  <si>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</si>
  <si>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</si>
  <si>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</si>
  <si>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</si>
  <si>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</si>
  <si>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</si>
  <si>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</si>
  <si>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</si>
  <si>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</si>
  <si>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</si>
  <si>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</si>
  <si>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</si>
  <si>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</si>
  <si>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</si>
  <si>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</si>
  <si>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</si>
  <si>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</si>
  <si>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</si>
  <si>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</si>
  <si>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</si>
  <si>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</si>
  <si>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</si>
  <si>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</si>
  <si>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</si>
  <si>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</si>
  <si>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</si>
  <si>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</si>
  <si>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</si>
  <si>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</si>
  <si>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</si>
  <si>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</si>
  <si>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</si>
  <si>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</si>
  <si>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</si>
  <si>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</si>
  <si>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</si>
  <si>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</si>
  <si>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</si>
  <si>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</si>
  <si>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</si>
  <si>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</si>
  <si>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</si>
  <si>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</si>
  <si>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</si>
  <si>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</si>
  <si>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</si>
  <si>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</si>
  <si>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</si>
  <si>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</si>
  <si>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</si>
  <si>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</si>
  <si>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</si>
  <si>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</si>
  <si>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</si>
  <si>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</si>
  <si>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</si>
  <si>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</si>
  <si>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</si>
  <si>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</si>
  <si>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</si>
  <si>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</si>
  <si>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</si>
  <si>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</si>
  <si>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</si>
  <si>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</si>
  <si>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</si>
  <si>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</si>
  <si>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</si>
  <si>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</si>
  <si>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</si>
  <si>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</si>
  <si>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</si>
  <si>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</si>
  <si>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</si>
  <si>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</si>
  <si>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</si>
  <si>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</si>
  <si>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</si>
  <si>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</si>
  <si>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</si>
  <si>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</si>
  <si>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</si>
  <si>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</si>
  <si>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</si>
  <si>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</si>
  <si>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</si>
  <si>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</si>
  <si>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</si>
  <si>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</si>
  <si>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</si>
  <si>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</si>
  <si>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</si>
  <si>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</si>
  <si>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</si>
  <si>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</si>
  <si>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</si>
  <si>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</si>
  <si>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</si>
  <si>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</si>
  <si>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</si>
  <si>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</si>
  <si>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</si>
  <si>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</si>
  <si>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</si>
  <si>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</si>
  <si>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</si>
  <si>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</si>
  <si>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</si>
  <si>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</si>
  <si>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</si>
  <si>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</si>
  <si>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</si>
  <si>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</si>
  <si>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</si>
  <si>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</si>
  <si>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</si>
  <si>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</si>
  <si>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</si>
  <si>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</si>
  <si>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</si>
  <si>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</si>
  <si>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</si>
  <si>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</si>
  <si>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</si>
  <si>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</si>
  <si>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</si>
  <si>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</si>
  <si>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</si>
  <si>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</si>
  <si>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</si>
  <si>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</si>
  <si>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</si>
  <si>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</si>
  <si>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</si>
  <si>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</si>
  <si>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</si>
  <si>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</si>
  <si>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</si>
  <si>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</si>
  <si>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</si>
  <si>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</si>
  <si>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</si>
  <si>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</si>
  <si>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</si>
  <si>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</si>
  <si>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</si>
  <si>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</si>
  <si>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</si>
  <si>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</si>
  <si>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</si>
  <si>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</si>
  <si>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</si>
  <si>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</si>
  <si>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</si>
  <si>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</si>
  <si>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</si>
  <si>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</si>
  <si>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</si>
  <si>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</si>
  <si>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</si>
  <si>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</si>
  <si>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</si>
  <si>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</si>
  <si>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</si>
  <si>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</si>
  <si>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</si>
  <si>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</si>
  <si>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</si>
  <si>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</si>
  <si>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</si>
  <si>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</si>
  <si>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</si>
  <si>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</si>
  <si>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</si>
  <si>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</si>
  <si>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</si>
  <si>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</si>
  <si>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</si>
  <si>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</si>
  <si>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</si>
  <si>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</si>
  <si>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</si>
  <si>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</si>
  <si>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</si>
  <si>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</si>
  <si>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</si>
  <si>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</si>
  <si>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</si>
  <si>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</si>
  <si>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</si>
  <si>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</si>
  <si>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</si>
  <si>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</si>
  <si>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</si>
  <si>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</si>
  <si>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</si>
  <si>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</si>
  <si>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</si>
  <si>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</si>
  <si>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</si>
  <si>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</si>
  <si>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</si>
  <si>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</si>
  <si>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</si>
  <si>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</si>
  <si>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</si>
  <si>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</si>
  <si>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</si>
  <si>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</si>
  <si>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</si>
  <si>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</si>
  <si>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</si>
  <si>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</si>
  <si>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</si>
  <si>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</si>
  <si>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</si>
  <si>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</si>
  <si>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</si>
  <si>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</si>
  <si>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</si>
  <si>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</si>
  <si>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</si>
  <si>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</si>
  <si>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</si>
  <si>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</si>
  <si>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</si>
  <si>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</si>
  <si>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</si>
  <si>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</si>
  <si>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</si>
  <si>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</si>
  <si>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</si>
  <si>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</si>
  <si>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</si>
  <si>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</si>
  <si>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</si>
  <si>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</si>
  <si>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</si>
  <si>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</si>
  <si>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</si>
  <si>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</si>
  <si>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</si>
  <si>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</si>
  <si>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</si>
  <si>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</si>
  <si>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</si>
  <si>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</si>
  <si>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</si>
  <si>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</si>
  <si>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</si>
  <si>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</si>
  <si>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</si>
  <si>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</si>
  <si>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</si>
  <si>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</si>
  <si>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</si>
  <si>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</si>
  <si>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</si>
  <si>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</si>
  <si>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</si>
  <si>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</si>
  <si>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</si>
  <si>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</si>
  <si>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</si>
  <si>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</si>
  <si>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</si>
  <si>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</si>
  <si>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</si>
  <si>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</si>
  <si>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</si>
  <si>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</si>
  <si>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</si>
  <si>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</si>
  <si>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</si>
  <si>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</si>
  <si>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</si>
  <si>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</si>
  <si>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</si>
  <si>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</si>
  <si>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</si>
  <si>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</si>
  <si>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</si>
  <si>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</si>
  <si>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</si>
  <si>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</si>
  <si>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</si>
  <si>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</si>
  <si>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</si>
  <si>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</si>
  <si>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</si>
  <si>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</si>
  <si>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</si>
  <si>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</si>
  <si>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</si>
  <si>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</si>
  <si>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</si>
  <si>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</si>
  <si>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</si>
  <si>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</si>
  <si>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</si>
  <si>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</si>
  <si>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</si>
  <si>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</si>
  <si>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</si>
  <si>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</si>
  <si>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</si>
  <si>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</si>
  <si>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</si>
  <si>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</si>
  <si>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</si>
  <si>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</si>
  <si>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</si>
  <si>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</si>
  <si>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</si>
  <si>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</si>
  <si>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</si>
  <si>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</si>
  <si>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</si>
  <si>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</si>
  <si>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</si>
  <si>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</si>
  <si>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</si>
  <si>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</si>
  <si>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</si>
  <si>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</si>
  <si>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</si>
  <si>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</si>
  <si>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</si>
  <si>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</si>
  <si>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</si>
  <si>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</si>
  <si>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</si>
  <si>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</si>
  <si>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</si>
  <si>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</si>
  <si>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</si>
  <si>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</si>
  <si>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</si>
  <si>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</si>
  <si>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</si>
  <si>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</si>
  <si>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</si>
  <si>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</si>
  <si>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</si>
  <si>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</si>
  <si>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</si>
  <si>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</si>
  <si>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</si>
  <si>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</si>
  <si>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</si>
  <si>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</si>
  <si>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</si>
  <si>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</si>
  <si>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</si>
  <si>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</si>
  <si>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</si>
  <si>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</si>
  <si>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</si>
  <si>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</si>
  <si>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</si>
  <si>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</si>
  <si>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</si>
  <si>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</si>
  <si>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</si>
  <si>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</si>
  <si>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</si>
  <si>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</si>
  <si>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</si>
  <si>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</si>
  <si>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</si>
  <si>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</si>
  <si>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</si>
  <si>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</si>
  <si>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</si>
  <si>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</si>
  <si>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</si>
  <si>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</si>
  <si>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</si>
  <si>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</si>
  <si>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</si>
  <si>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</si>
  <si>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</si>
  <si>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</si>
  <si>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</si>
  <si>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</si>
  <si>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</si>
  <si>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</si>
  <si>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</si>
  <si>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</si>
  <si>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</si>
  <si>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</si>
  <si>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</si>
  <si>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</si>
  <si>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</si>
  <si>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</si>
  <si>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</si>
  <si>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</si>
  <si>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</si>
  <si>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</si>
  <si>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</si>
  <si>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</si>
  <si>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</si>
  <si>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</si>
  <si>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</si>
  <si>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</si>
  <si>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</si>
  <si>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</si>
  <si>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</si>
  <si>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</si>
  <si>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</si>
  <si>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</si>
  <si>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</si>
  <si>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</si>
  <si>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</si>
  <si>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</si>
  <si>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</si>
  <si>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</si>
  <si>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</si>
  <si>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</si>
  <si>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</si>
  <si>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</si>
  <si>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</si>
  <si>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</si>
  <si>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</si>
  <si>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</si>
  <si>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</si>
  <si>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</si>
  <si>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</si>
  <si>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</si>
  <si>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</si>
  <si>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</si>
  <si>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</si>
  <si>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</si>
  <si>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</si>
  <si>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</si>
  <si>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</si>
  <si>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</si>
  <si>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</si>
  <si>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</si>
  <si>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</si>
  <si>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</si>
  <si>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</si>
  <si>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</si>
  <si>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</si>
  <si>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</si>
  <si>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</si>
  <si>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</si>
  <si>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</si>
  <si>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</si>
  <si>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</si>
  <si>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</si>
  <si>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</si>
  <si>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</si>
  <si>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</si>
  <si>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</si>
  <si>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</si>
  <si>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</si>
  <si>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</si>
  <si>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</si>
  <si>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</si>
  <si>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</si>
  <si>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</si>
  <si>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</si>
  <si>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</si>
  <si>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</si>
  <si>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</si>
  <si>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</si>
  <si>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</si>
  <si>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</si>
  <si>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</si>
  <si>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</si>
  <si>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</si>
  <si>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</si>
  <si>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</si>
  <si>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</si>
  <si>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</si>
  <si>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</si>
  <si>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</si>
  <si>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</si>
  <si>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</si>
  <si>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</si>
  <si>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</si>
  <si>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</si>
  <si>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</si>
  <si>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</si>
  <si>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</si>
  <si>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</si>
  <si>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</si>
  <si>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</si>
  <si>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</si>
  <si>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</si>
  <si>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</si>
  <si>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</si>
  <si>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</si>
  <si>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</si>
  <si>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</si>
  <si>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</si>
  <si>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</si>
  <si>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</si>
  <si>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</si>
  <si>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</si>
  <si>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</si>
  <si>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</si>
  <si>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</si>
  <si>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</si>
  <si>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</si>
  <si>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</si>
  <si>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</si>
  <si>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</si>
  <si>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</si>
  <si>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</si>
  <si>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</si>
  <si>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</si>
  <si>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</si>
  <si>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</si>
  <si>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</si>
  <si>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</si>
  <si>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</si>
  <si>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</si>
  <si>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</si>
  <si>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</si>
  <si>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</si>
  <si>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</si>
  <si>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</si>
  <si>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</si>
  <si>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</si>
  <si>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</si>
  <si>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</si>
  <si>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</si>
  <si>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</si>
  <si>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</si>
  <si>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</si>
  <si>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</si>
  <si>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</si>
  <si>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</si>
  <si>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</si>
  <si>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</si>
  <si>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</si>
  <si>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</si>
  <si>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</si>
  <si>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</si>
  <si>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</si>
  <si>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</si>
  <si>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</si>
  <si>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</si>
  <si>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</si>
  <si>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</si>
  <si>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</si>
  <si>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</si>
  <si>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</si>
  <si>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</si>
  <si>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</si>
  <si>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</si>
  <si>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</si>
  <si>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</si>
  <si>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</si>
  <si>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</si>
  <si>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</si>
  <si>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</si>
  <si>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</si>
  <si>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</si>
  <si>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</si>
  <si>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</si>
  <si>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</si>
  <si>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</si>
  <si>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</si>
  <si>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</si>
  <si>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</si>
  <si>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</si>
  <si>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</si>
  <si>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</si>
  <si>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</si>
  <si>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</si>
  <si>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</si>
  <si>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</si>
  <si>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</si>
  <si>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</si>
  <si>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</si>
  <si>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</si>
  <si>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</si>
  <si>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</si>
  <si>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</si>
  <si>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</si>
  <si>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</si>
  <si>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</si>
  <si>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</si>
  <si>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</si>
  <si>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</si>
  <si>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</si>
  <si>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</si>
  <si>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</si>
  <si>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</si>
  <si>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</si>
  <si>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</si>
  <si>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</si>
  <si>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</si>
  <si>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</si>
  <si>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</si>
  <si>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</si>
  <si>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</si>
  <si>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</si>
  <si>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</si>
  <si>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</si>
  <si>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</si>
  <si>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</si>
  <si>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</si>
  <si>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</si>
  <si>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</si>
  <si>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</si>
  <si>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</si>
  <si>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</si>
  <si>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</si>
  <si>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</si>
  <si>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</si>
  <si>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</si>
  <si>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</si>
  <si>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</si>
  <si>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</si>
  <si>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</si>
  <si>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</si>
  <si>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</si>
  <si>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</si>
  <si>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</si>
  <si>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</si>
  <si>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</si>
  <si>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</si>
  <si>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</si>
  <si>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</si>
  <si>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</si>
  <si>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</si>
  <si>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</si>
  <si>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</si>
  <si>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</si>
  <si>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</si>
  <si>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</si>
  <si>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</si>
  <si>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</si>
  <si>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</si>
  <si>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</si>
  <si>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</si>
  <si>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</si>
  <si>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</si>
  <si>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</si>
  <si>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</si>
  <si>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</si>
  <si>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</si>
  <si>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</si>
  <si>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</si>
  <si>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</si>
  <si>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</si>
  <si>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</si>
  <si>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</si>
  <si>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</si>
  <si>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</si>
  <si>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</si>
  <si>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</si>
  <si>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</si>
  <si>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</si>
  <si>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</si>
  <si>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</si>
  <si>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</si>
  <si>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</si>
  <si>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</si>
  <si>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</si>
  <si>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</si>
  <si>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</si>
  <si>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</si>
  <si>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</si>
  <si>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</si>
  <si>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</si>
  <si>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</si>
  <si>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</si>
  <si>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</si>
  <si>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</si>
  <si>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</si>
  <si>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</si>
  <si>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</si>
  <si>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</si>
  <si>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</si>
  <si>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</si>
  <si>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</si>
  <si>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</si>
  <si>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</si>
  <si>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</si>
  <si>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</si>
  <si>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</si>
  <si>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</si>
  <si>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</si>
  <si>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</si>
  <si>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</si>
  <si>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</si>
  <si>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</si>
  <si>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</si>
  <si>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</si>
  <si>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</si>
  <si>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</si>
  <si>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</si>
  <si>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</si>
  <si>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</si>
  <si>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</si>
  <si>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</si>
  <si>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</si>
  <si>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</si>
  <si>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</si>
  <si>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</si>
  <si>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</si>
  <si>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</si>
  <si>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</si>
  <si>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</si>
  <si>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</si>
  <si>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</si>
  <si>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</si>
  <si>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</si>
  <si>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</si>
  <si>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</si>
  <si>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</si>
  <si>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</si>
  <si>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</si>
  <si>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</si>
  <si>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</si>
  <si>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</si>
  <si>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</si>
  <si>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</si>
  <si>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</si>
  <si>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</si>
  <si>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</si>
  <si>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</si>
  <si>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</si>
  <si>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</si>
  <si>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</si>
  <si>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</si>
  <si>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</si>
  <si>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</si>
  <si>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</si>
  <si>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</si>
  <si>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</si>
  <si>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</si>
  <si>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</si>
  <si>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</si>
  <si>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</si>
  <si>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</si>
  <si>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</si>
  <si>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</si>
  <si>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</si>
  <si>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</si>
  <si>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</si>
  <si>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</si>
  <si>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</si>
  <si>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</si>
  <si>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</si>
  <si>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</si>
  <si>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</si>
  <si>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</si>
  <si>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</si>
  <si>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</si>
  <si>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</si>
  <si>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</si>
  <si>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</si>
  <si>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</si>
  <si>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</si>
  <si>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</si>
  <si>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</si>
  <si>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</si>
  <si>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</si>
  <si>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</si>
  <si>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</si>
  <si>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</si>
  <si>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</si>
  <si>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</si>
  <si>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</si>
  <si>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</si>
  <si>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</si>
  <si>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</si>
  <si>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</si>
  <si>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</si>
  <si>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</si>
  <si>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</si>
  <si>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</si>
  <si>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</si>
  <si>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</si>
  <si>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</si>
  <si>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</si>
  <si>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</si>
  <si>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</si>
  <si>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</si>
  <si>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</si>
  <si>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</si>
  <si>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</si>
  <si>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</si>
  <si>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</si>
  <si>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</si>
  <si>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</si>
  <si>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</si>
  <si>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</si>
  <si>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</si>
  <si>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</si>
  <si>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</si>
  <si>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</si>
  <si>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</si>
  <si>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</si>
  <si>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</si>
  <si>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</si>
  <si>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</si>
  <si>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</si>
  <si>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</si>
  <si>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</si>
  <si>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</si>
  <si>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</si>
  <si>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</si>
  <si>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</si>
  <si>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</si>
  <si>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</si>
  <si>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</si>
  <si>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</si>
  <si>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</si>
  <si>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</si>
  <si>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</si>
  <si>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</si>
  <si>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</si>
  <si>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</si>
  <si>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</si>
  <si>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</si>
  <si>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</si>
  <si>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</si>
  <si>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</si>
  <si>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</si>
  <si>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</si>
  <si>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</si>
  <si>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</si>
  <si>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</si>
  <si>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</si>
  <si>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</si>
  <si>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</si>
  <si>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</si>
  <si>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</si>
  <si>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</si>
  <si>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</si>
  <si>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</si>
  <si>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</si>
  <si>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</si>
  <si>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</si>
  <si>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</si>
  <si>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</si>
  <si>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</si>
  <si>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</si>
  <si>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</si>
  <si>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</si>
  <si>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</si>
  <si>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</si>
  <si>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</si>
  <si>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</si>
  <si>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</si>
  <si>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</si>
  <si>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</si>
  <si>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</si>
  <si>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</si>
  <si>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</si>
  <si>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</si>
  <si>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</si>
  <si>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</si>
  <si>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</si>
  <si>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</si>
  <si>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</si>
  <si>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</si>
  <si>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</si>
  <si>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</si>
  <si>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</si>
  <si>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</si>
  <si>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</si>
  <si>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</si>
  <si>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</si>
  <si>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</si>
  <si>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</si>
  <si>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</si>
  <si>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</si>
  <si>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</si>
  <si>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</si>
  <si>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</si>
  <si>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</si>
  <si>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</si>
  <si>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</si>
  <si>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</si>
  <si>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</si>
  <si>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</si>
  <si>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</si>
  <si>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</si>
  <si>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</si>
  <si>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</si>
  <si>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</si>
  <si>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</si>
  <si>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</si>
  <si>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</si>
  <si>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</si>
  <si>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</si>
  <si>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</si>
  <si>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</si>
  <si>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</si>
  <si>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</si>
  <si>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</si>
  <si>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</si>
  <si>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</si>
  <si>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</si>
  <si>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</si>
  <si>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</si>
  <si>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</si>
  <si>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</si>
  <si>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</si>
  <si>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</si>
  <si>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</si>
  <si>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</si>
  <si>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</si>
  <si>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</si>
  <si>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</si>
  <si>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</si>
  <si>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</si>
  <si>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</si>
  <si>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</si>
  <si>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</si>
  <si>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</si>
  <si>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</si>
  <si>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</si>
  <si>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</si>
  <si>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</si>
  <si>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</si>
  <si>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</si>
  <si>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</si>
  <si>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</si>
  <si>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</si>
  <si>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</si>
  <si>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</si>
  <si>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</si>
  <si>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</si>
  <si>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</si>
  <si>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</si>
  <si>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</si>
  <si>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</si>
  <si>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</si>
  <si>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</si>
  <si>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</si>
  <si>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</si>
  <si>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</si>
  <si>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</si>
  <si>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</si>
  <si>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</si>
  <si>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</si>
  <si>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</si>
  <si>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</si>
  <si>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</si>
  <si>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</si>
  <si>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</si>
  <si>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</si>
  <si>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</si>
  <si>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</si>
  <si>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</si>
  <si>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</si>
  <si>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</si>
  <si>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</si>
  <si>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</si>
  <si>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</si>
  <si>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</si>
  <si>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</si>
  <si>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</si>
  <si>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</si>
  <si>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</si>
  <si>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</si>
  <si>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</si>
  <si>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</si>
  <si>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</si>
  <si>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</si>
  <si>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</si>
  <si>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</si>
  <si>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</si>
  <si>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</si>
  <si>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</si>
  <si>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</si>
  <si>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</si>
  <si>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</si>
  <si>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</si>
  <si>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</si>
  <si>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</si>
  <si>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</si>
  <si>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</si>
  <si>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</si>
  <si>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</si>
  <si>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</si>
  <si>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</si>
  <si>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</si>
  <si>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</si>
  <si>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</si>
  <si>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</si>
  <si>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</si>
  <si>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</si>
  <si>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</si>
  <si>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</si>
  <si>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</si>
  <si>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</si>
  <si>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</si>
  <si>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</si>
  <si>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</si>
  <si>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</si>
  <si>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</si>
  <si>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</si>
  <si>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</si>
  <si>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</si>
  <si>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</si>
  <si>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</si>
  <si>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</si>
  <si>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</si>
  <si>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</si>
  <si>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</si>
  <si>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</si>
  <si>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</si>
  <si>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</si>
  <si>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</si>
  <si>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</si>
  <si>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</si>
  <si>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</si>
  <si>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</si>
  <si>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</si>
  <si>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</si>
  <si>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</si>
  <si>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</si>
  <si>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</si>
  <si>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</si>
  <si>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</si>
  <si>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</si>
  <si>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</si>
  <si>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</si>
  <si>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</si>
  <si>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</si>
  <si>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</si>
  <si>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</si>
  <si>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</si>
  <si>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</si>
  <si>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</si>
  <si>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</si>
  <si>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</si>
  <si>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</si>
  <si>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</si>
  <si>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</si>
  <si>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</si>
  <si>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</si>
  <si>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</si>
  <si>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</si>
  <si>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</si>
  <si>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</si>
  <si>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</si>
  <si>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</si>
  <si>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</si>
  <si>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</si>
  <si>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</si>
  <si>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</si>
  <si>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</si>
  <si>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</si>
  <si>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</si>
  <si>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</si>
  <si>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</si>
  <si>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</si>
  <si>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</si>
  <si>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</si>
  <si>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</si>
  <si>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</si>
  <si>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</si>
  <si>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</si>
  <si>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</si>
  <si>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</si>
  <si>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</si>
  <si>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</si>
  <si>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</si>
  <si>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</si>
  <si>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</si>
  <si>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</si>
  <si>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</si>
  <si>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</si>
  <si>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</si>
  <si>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</si>
  <si>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</si>
  <si>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</si>
  <si>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</si>
  <si>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</si>
  <si>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</si>
  <si>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</si>
  <si>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</si>
  <si>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</si>
  <si>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</si>
  <si>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</si>
  <si>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</si>
  <si>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</si>
  <si>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</si>
  <si>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</si>
  <si>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</si>
  <si>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</si>
  <si>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</si>
  <si>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</si>
  <si>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</si>
  <si>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</si>
  <si>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</si>
  <si>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</si>
  <si>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</si>
  <si>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</si>
  <si>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</si>
  <si>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</si>
  <si>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</si>
  <si>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</si>
  <si>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</si>
  <si>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</si>
  <si>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</si>
  <si>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</si>
  <si>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</si>
  <si>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</si>
  <si>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</si>
  <si>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</si>
  <si>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</si>
  <si>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</si>
  <si>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</si>
  <si>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</si>
  <si>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</si>
  <si>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</si>
  <si>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</si>
  <si>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</si>
  <si>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</si>
  <si>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</si>
  <si>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</si>
  <si>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</si>
  <si>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</si>
  <si>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</si>
  <si>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</si>
  <si>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</si>
  <si>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</si>
  <si>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</si>
  <si>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</si>
  <si>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</si>
  <si>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</si>
  <si>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</si>
  <si>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</si>
  <si>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</si>
  <si>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</si>
  <si>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</si>
  <si>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</si>
  <si>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</si>
  <si>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</si>
  <si>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</si>
  <si>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</si>
  <si>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</si>
  <si>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</si>
  <si>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</si>
  <si>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</si>
  <si>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</si>
  <si>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</si>
  <si>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</si>
  <si>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</si>
  <si>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</si>
  <si>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</si>
  <si>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</si>
  <si>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</si>
  <si>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</si>
  <si>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</si>
  <si>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</si>
  <si>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</si>
  <si>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</si>
  <si>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</si>
  <si>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</si>
  <si>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</si>
  <si>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</si>
  <si>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</si>
  <si>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</si>
  <si>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</si>
  <si>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</si>
  <si>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</si>
  <si>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</si>
  <si>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</si>
  <si>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</si>
  <si>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</si>
  <si>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</si>
  <si>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</si>
  <si>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</si>
  <si>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</si>
  <si>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</si>
  <si>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</si>
  <si>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</si>
  <si>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</si>
  <si>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</si>
  <si>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</si>
  <si>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</si>
  <si>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</si>
  <si>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</si>
  <si>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</si>
  <si>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</si>
  <si>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</si>
  <si>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</si>
  <si>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</si>
  <si>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</si>
  <si>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</si>
  <si>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</si>
  <si>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</si>
  <si>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</si>
  <si>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</si>
  <si>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</si>
  <si>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</si>
  <si>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</si>
  <si>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</si>
  <si>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</si>
  <si>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</si>
  <si>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</si>
  <si>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</si>
  <si>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</si>
  <si>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</si>
  <si>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</si>
  <si>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</si>
  <si>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</si>
  <si>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</si>
  <si>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</si>
  <si>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</si>
  <si>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</si>
  <si>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</si>
  <si>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</si>
  <si>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</si>
  <si>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</si>
  <si>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</si>
  <si>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</si>
  <si>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</si>
  <si>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</si>
  <si>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</si>
  <si>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</si>
  <si>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</si>
  <si>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</si>
  <si>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</si>
  <si>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</si>
  <si>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</si>
  <si>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</si>
  <si>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</si>
  <si>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</si>
  <si>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</si>
  <si>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</si>
  <si>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</si>
  <si>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</si>
  <si>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</si>
  <si>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</si>
  <si>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</si>
  <si>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</si>
  <si>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</si>
  <si>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</si>
  <si>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</si>
  <si>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</si>
  <si>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</si>
  <si>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</si>
  <si>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</si>
  <si>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</si>
  <si>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</si>
  <si>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</si>
  <si>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</si>
  <si>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</si>
  <si>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</si>
  <si>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</si>
  <si>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</si>
  <si>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</si>
  <si>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</si>
  <si>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</si>
  <si>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</si>
  <si>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</si>
  <si>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</si>
  <si>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</si>
  <si>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</si>
  <si>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</si>
  <si>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</si>
  <si>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</si>
  <si>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</si>
  <si>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</si>
  <si>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</si>
  <si>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</si>
  <si>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</si>
  <si>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</si>
  <si>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</si>
  <si>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</si>
  <si>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</si>
  <si>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</si>
  <si>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</si>
  <si>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</si>
  <si>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</si>
  <si>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</si>
  <si>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</si>
  <si>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</si>
  <si>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</si>
  <si>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</si>
  <si>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</si>
  <si>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</si>
  <si>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</si>
  <si>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</si>
  <si>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</si>
  <si>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</si>
  <si>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</si>
  <si>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</si>
  <si>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</si>
  <si>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</si>
  <si>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</si>
  <si>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</si>
  <si>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</si>
  <si>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</si>
  <si>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</si>
  <si>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</si>
  <si>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</si>
  <si>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</si>
  <si>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</si>
  <si>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</si>
  <si>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</si>
  <si>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</si>
  <si>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</si>
  <si>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</si>
  <si>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</si>
  <si>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</si>
  <si>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</si>
  <si>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</si>
  <si>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</si>
  <si>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</si>
  <si>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</si>
  <si>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</si>
  <si>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</si>
  <si>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</si>
  <si>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</si>
  <si>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</si>
  <si>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</si>
  <si>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</si>
  <si>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</si>
  <si>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</si>
  <si>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</si>
  <si>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</si>
  <si>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</si>
  <si>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</si>
  <si>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</si>
  <si>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</si>
  <si>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</si>
  <si>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</si>
  <si>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</si>
  <si>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</si>
  <si>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</si>
  <si>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</si>
  <si>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</si>
  <si>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</si>
  <si>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</si>
  <si>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</si>
  <si>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</si>
  <si>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</si>
  <si>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</si>
  <si>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</si>
  <si>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</si>
  <si>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</si>
  <si>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</si>
  <si>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</si>
  <si>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</si>
  <si>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</si>
  <si>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</si>
  <si>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</si>
  <si>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</si>
  <si>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</si>
  <si>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</si>
  <si>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</si>
  <si>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</si>
  <si>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</si>
  <si>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</si>
  <si>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</si>
  <si>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</si>
  <si>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</si>
  <si>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</si>
  <si>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</si>
  <si>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</si>
  <si>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</si>
  <si>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</si>
  <si>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</si>
  <si>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</si>
  <si>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</si>
  <si>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</si>
  <si>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</si>
  <si>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</si>
  <si>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</si>
  <si>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</si>
  <si>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</si>
  <si>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</si>
  <si>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</si>
  <si>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</si>
  <si>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</si>
  <si>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</si>
  <si>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</si>
  <si>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</si>
  <si>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</si>
  <si>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</si>
  <si>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</si>
  <si>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</si>
  <si>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</si>
  <si>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</si>
  <si>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</si>
  <si>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</si>
  <si>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</si>
  <si>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</si>
  <si>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</si>
  <si>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</si>
  <si>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</si>
  <si>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</si>
  <si>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</si>
  <si>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</si>
  <si>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</si>
  <si>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</si>
  <si>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</si>
  <si>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</si>
  <si>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</si>
  <si>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</si>
  <si>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</si>
  <si>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</si>
  <si>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</si>
  <si>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</si>
  <si>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</si>
  <si>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</si>
  <si>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</si>
  <si>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</si>
  <si>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</si>
  <si>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</si>
  <si>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</si>
  <si>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</si>
  <si>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</si>
  <si>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</si>
  <si>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</si>
  <si>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</si>
  <si>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</si>
  <si>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</si>
  <si>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</si>
  <si>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</si>
  <si>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</si>
  <si>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</si>
  <si>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</si>
  <si>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</si>
  <si>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</si>
  <si>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</si>
  <si>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</si>
  <si>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</si>
  <si>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</si>
  <si>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</si>
  <si>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</si>
  <si>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</si>
  <si>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</si>
  <si>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</si>
  <si>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</si>
  <si>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</si>
  <si>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</si>
  <si>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</si>
  <si>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</si>
  <si>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</si>
  <si>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</si>
  <si>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</si>
  <si>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</si>
  <si>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</si>
  <si>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</si>
  <si>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</si>
  <si>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</si>
  <si>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</si>
  <si>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</si>
  <si>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</si>
  <si>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</si>
  <si>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</si>
  <si>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</si>
  <si>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</si>
  <si>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</si>
  <si>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</si>
  <si>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</si>
  <si>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</si>
  <si>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</si>
  <si>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</si>
  <si>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</si>
  <si>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</si>
  <si>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</si>
  <si>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</si>
  <si>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</si>
  <si>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</si>
  <si>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</si>
  <si>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</si>
  <si>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</si>
  <si>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</si>
  <si>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</si>
  <si>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</si>
  <si>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</si>
  <si>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</si>
  <si>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</si>
  <si>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</si>
  <si>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</si>
  <si>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</si>
  <si>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</si>
  <si>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</si>
  <si>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</si>
  <si>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</si>
  <si>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</si>
  <si>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</si>
  <si>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</si>
  <si>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</si>
  <si>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</si>
  <si>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</si>
  <si>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</si>
  <si>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</si>
  <si>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</si>
  <si>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</si>
  <si>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</si>
  <si>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</si>
  <si>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</si>
  <si>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</si>
  <si>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</si>
  <si>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</si>
  <si>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</si>
  <si>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</si>
  <si>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</si>
  <si>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</si>
  <si>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</si>
  <si>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</si>
  <si>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</si>
  <si>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</si>
  <si>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</si>
  <si>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</si>
  <si>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</si>
  <si>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</si>
  <si>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</si>
  <si>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</si>
  <si>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</si>
  <si>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</si>
  <si>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</si>
  <si>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</si>
  <si>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</si>
  <si>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</si>
  <si>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</si>
  <si>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</si>
  <si>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</si>
  <si>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</si>
  <si>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</si>
  <si>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</si>
  <si>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</si>
  <si>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</si>
  <si>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</si>
  <si>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</si>
  <si>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</si>
  <si>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</si>
  <si>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</si>
  <si>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</si>
  <si>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</si>
  <si>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</si>
  <si>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</si>
  <si>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</si>
  <si>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</si>
  <si>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</si>
  <si>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</si>
  <si>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</si>
  <si>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</si>
  <si>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</si>
  <si>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</si>
  <si>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</si>
  <si>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</si>
  <si>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</si>
  <si>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</si>
  <si>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</si>
  <si>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</si>
  <si>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</si>
  <si>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</si>
  <si>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</si>
  <si>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</si>
  <si>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</si>
  <si>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</si>
  <si>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</si>
  <si>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</si>
  <si>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</si>
  <si>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</si>
  <si>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</si>
  <si>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</si>
  <si>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</si>
  <si>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</si>
  <si>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</si>
  <si>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</si>
  <si>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</si>
  <si>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</si>
  <si>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</si>
  <si>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</si>
  <si>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</si>
  <si>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</si>
  <si>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</si>
  <si>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</si>
  <si>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</si>
  <si>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</si>
  <si>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</si>
  <si>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</si>
  <si>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</si>
  <si>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</si>
  <si>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</si>
  <si>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</si>
  <si>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</si>
  <si>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</si>
  <si>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</si>
  <si>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</si>
  <si>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</si>
  <si>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</si>
  <si>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</si>
  <si>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</si>
  <si>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</si>
  <si>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</si>
  <si>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</si>
  <si>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</si>
  <si>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</si>
  <si>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</si>
  <si>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</si>
  <si>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</si>
  <si>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</si>
  <si>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</si>
  <si>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</si>
  <si>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</si>
  <si>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</si>
  <si>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</si>
  <si>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</si>
  <si>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</si>
  <si>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</si>
  <si>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</si>
  <si>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</si>
  <si>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</si>
  <si>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</si>
  <si>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</si>
  <si>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</si>
  <si>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</si>
  <si>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</si>
  <si>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</si>
  <si>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</si>
  <si>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</si>
  <si>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</si>
  <si>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</si>
  <si>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</si>
  <si>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</si>
  <si>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</si>
  <si>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</si>
  <si>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</si>
  <si>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</si>
  <si>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</si>
  <si>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</si>
  <si>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</si>
  <si>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</si>
  <si>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</si>
  <si>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</si>
  <si>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</si>
  <si>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</si>
  <si>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</si>
  <si>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</si>
  <si>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</si>
  <si>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</si>
  <si>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</si>
  <si>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</si>
  <si>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</si>
  <si>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</si>
  <si>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</si>
  <si>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</si>
  <si>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</si>
  <si>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</si>
  <si>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</si>
  <si>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</si>
  <si>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</si>
  <si>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</si>
  <si>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</si>
  <si>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</si>
  <si>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</si>
  <si>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</si>
  <si>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</si>
  <si>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</si>
  <si>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</si>
  <si>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</si>
  <si>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</si>
  <si>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</si>
  <si>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</si>
  <si>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</si>
  <si>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</si>
  <si>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</si>
  <si>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</si>
  <si>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</si>
  <si>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</si>
  <si>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</si>
  <si>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</si>
  <si>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</si>
  <si>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</si>
  <si>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</si>
  <si>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</si>
  <si>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</si>
  <si>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</si>
  <si>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</si>
  <si>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</si>
  <si>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</si>
  <si>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</si>
  <si>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</si>
  <si>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</si>
  <si>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</si>
  <si>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</si>
  <si>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</si>
  <si>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</si>
  <si>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</si>
  <si>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</si>
  <si>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</si>
  <si>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</si>
  <si>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</si>
  <si>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</si>
  <si>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</si>
  <si>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</si>
  <si>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</si>
  <si>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</si>
  <si>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</si>
  <si>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</si>
  <si>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</si>
  <si>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</si>
  <si>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</si>
  <si>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</si>
  <si>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</si>
  <si>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</si>
  <si>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</si>
  <si>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</si>
  <si>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</si>
  <si>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</si>
  <si>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</si>
  <si>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</si>
  <si>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</si>
  <si>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</si>
  <si>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</si>
  <si>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</si>
  <si>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</si>
  <si>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</si>
  <si>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</si>
  <si>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</si>
  <si>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</si>
  <si>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</si>
  <si>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</si>
  <si>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</si>
  <si>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</si>
  <si>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</si>
  <si>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</si>
  <si>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</si>
  <si>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</si>
  <si>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</si>
  <si>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</si>
  <si>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</si>
  <si>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</si>
  <si>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</si>
  <si>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</si>
  <si>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</si>
  <si>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</si>
  <si>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</si>
  <si>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</si>
  <si>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</si>
  <si>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</si>
  <si>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</si>
  <si>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</si>
  <si>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</si>
  <si>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</si>
  <si>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</si>
  <si>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</si>
  <si>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</si>
  <si>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</si>
  <si>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</si>
  <si>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</si>
  <si>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</si>
  <si>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</si>
  <si>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</si>
  <si>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</si>
  <si>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</si>
  <si>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</si>
  <si>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</si>
  <si>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</si>
  <si>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</si>
  <si>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</si>
  <si>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</si>
  <si>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</si>
  <si>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</si>
  <si>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</si>
  <si>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</si>
  <si>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</si>
  <si>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</si>
  <si>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</si>
  <si>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</si>
  <si>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</si>
  <si>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</si>
  <si>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</si>
  <si>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</si>
  <si>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</si>
  <si>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</si>
  <si>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</si>
  <si>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</si>
  <si>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</si>
  <si>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</si>
  <si>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</si>
  <si>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</si>
  <si>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</si>
  <si>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</si>
  <si>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</si>
  <si>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</si>
  <si>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</si>
  <si>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</si>
  <si>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</si>
  <si>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</si>
  <si>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</si>
  <si>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</si>
  <si>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</si>
  <si>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</si>
  <si>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</si>
  <si>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</si>
  <si>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</si>
  <si>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</si>
  <si>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</si>
  <si>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</si>
  <si>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</si>
  <si>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</si>
  <si>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</si>
  <si>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</si>
  <si>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</si>
  <si>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</si>
  <si>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</si>
  <si>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</si>
  <si>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</si>
  <si>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</si>
  <si>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</si>
  <si>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</si>
  <si>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</si>
  <si>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</si>
  <si>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</si>
  <si>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</si>
  <si>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</si>
  <si>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</si>
  <si>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</si>
  <si>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</si>
  <si>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</si>
  <si>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</si>
  <si>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</si>
  <si>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</si>
  <si>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</si>
  <si>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</si>
  <si>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</si>
  <si>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</si>
  <si>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</si>
  <si>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</si>
  <si>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</si>
  <si>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</si>
  <si>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</si>
  <si>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</si>
  <si>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</si>
  <si>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</si>
  <si>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</si>
  <si>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</si>
  <si>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</si>
  <si>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</si>
  <si>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</si>
  <si>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</si>
  <si>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</si>
  <si>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</si>
  <si>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</si>
  <si>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</si>
  <si>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</si>
  <si>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</si>
  <si>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</si>
  <si>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</si>
  <si>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</si>
  <si>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</si>
  <si>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</si>
  <si>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</si>
  <si>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</si>
  <si>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</si>
  <si>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</si>
  <si>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</si>
  <si>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</si>
  <si>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</si>
  <si>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</si>
  <si>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</si>
  <si>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</si>
  <si>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</si>
  <si>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</si>
  <si>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</si>
  <si>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</si>
  <si>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</si>
  <si>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</si>
  <si>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</si>
  <si>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</si>
  <si>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</si>
  <si>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</si>
  <si>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</si>
  <si>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</si>
  <si>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</si>
  <si>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</si>
  <si>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</si>
  <si>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</si>
  <si>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</si>
  <si>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</si>
  <si>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</si>
  <si>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</si>
  <si>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</si>
  <si>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</si>
  <si>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</si>
  <si>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</si>
  <si>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</si>
  <si>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</si>
  <si>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</si>
  <si>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</si>
  <si>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</si>
  <si>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</si>
  <si>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</si>
  <si>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</si>
  <si>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</si>
  <si>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</si>
  <si>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</si>
  <si>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</si>
  <si>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</si>
  <si>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</si>
  <si>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</si>
  <si>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</si>
  <si>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</si>
  <si>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</si>
  <si>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</si>
  <si>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</si>
  <si>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</si>
  <si>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</si>
  <si>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</si>
  <si>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</si>
  <si>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</si>
  <si>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</si>
  <si>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</si>
  <si>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</si>
  <si>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</si>
  <si>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</si>
  <si>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</si>
  <si>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</si>
  <si>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</si>
  <si>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</si>
  <si>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</si>
  <si>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</si>
  <si>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</si>
  <si>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</si>
  <si>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</si>
  <si>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</si>
  <si>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</si>
  <si>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</si>
  <si>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</si>
  <si>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</si>
  <si>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</si>
  <si>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</si>
  <si>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</si>
  <si>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</si>
  <si>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</si>
  <si>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</si>
  <si>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</si>
  <si>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</si>
  <si>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</si>
  <si>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</si>
  <si>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</si>
  <si>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</si>
  <si>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</si>
  <si>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</si>
  <si>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</si>
  <si>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</si>
  <si>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</si>
  <si>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</si>
  <si>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</si>
  <si>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</si>
  <si>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</si>
  <si>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</si>
  <si>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</si>
  <si>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</si>
  <si>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</si>
  <si>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</si>
  <si>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</si>
  <si>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</si>
  <si>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</si>
  <si>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</si>
  <si>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</si>
  <si>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</si>
  <si>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</si>
  <si>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</si>
  <si>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</si>
  <si>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</si>
  <si>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</si>
  <si>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</si>
  <si>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</si>
  <si>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</si>
  <si>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</si>
  <si>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</si>
  <si>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</si>
  <si>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</si>
  <si>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</si>
  <si>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</si>
  <si>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</si>
  <si>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</si>
  <si>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</si>
  <si>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</si>
  <si>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</si>
  <si>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</si>
  <si>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</si>
  <si>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</si>
  <si>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</si>
  <si>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</si>
  <si>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</si>
  <si>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</si>
  <si>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</si>
  <si>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</si>
  <si>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</si>
  <si>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</si>
  <si>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</si>
  <si>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</si>
  <si>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</si>
  <si>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</si>
  <si>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</si>
  <si>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</si>
  <si>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</si>
  <si>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</si>
  <si>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</si>
  <si>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</si>
  <si>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</si>
  <si>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</si>
  <si>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</si>
  <si>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</si>
  <si>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</si>
  <si>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</si>
  <si>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</si>
  <si>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</si>
  <si>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</si>
  <si>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</si>
  <si>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</si>
  <si>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</si>
  <si>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</si>
  <si>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</si>
  <si>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</si>
  <si>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</si>
  <si>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</si>
  <si>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</si>
  <si>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</si>
  <si>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</si>
  <si>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</si>
  <si>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</si>
  <si>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</si>
  <si>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</si>
  <si>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</si>
  <si>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</si>
  <si>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</si>
  <si>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</si>
  <si>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</si>
  <si>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</si>
  <si>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</si>
  <si>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</si>
  <si>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</si>
  <si>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</si>
  <si>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</si>
  <si>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</si>
  <si>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</si>
  <si>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</si>
  <si>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</si>
  <si>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</si>
  <si>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</si>
  <si>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</si>
  <si>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</si>
  <si>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</si>
  <si>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</si>
  <si>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</si>
  <si>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</si>
  <si>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</si>
  <si>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</si>
  <si>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</si>
  <si>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</si>
  <si>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</si>
  <si>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</si>
  <si>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</si>
  <si>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</si>
  <si>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</si>
  <si>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</si>
  <si>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</si>
  <si>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</si>
  <si>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</si>
  <si>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</si>
  <si>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</si>
  <si>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</si>
  <si>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</si>
  <si>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</si>
  <si>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</si>
  <si>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</si>
  <si>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</si>
  <si>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</si>
  <si>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</si>
  <si>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</si>
  <si>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</si>
  <si>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</si>
  <si>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</si>
  <si>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</si>
  <si>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</si>
  <si>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</si>
  <si>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</si>
  <si>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</si>
  <si>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</si>
  <si>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</si>
  <si>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</si>
  <si>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</si>
  <si>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</si>
  <si>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</si>
  <si>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</si>
  <si>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</si>
  <si>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</si>
  <si>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</si>
  <si>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</si>
  <si>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</si>
  <si>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</si>
  <si>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</si>
  <si>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</si>
  <si>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</si>
  <si>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</si>
  <si>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</si>
  <si>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</si>
  <si>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</si>
  <si>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</si>
  <si>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</si>
  <si>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</si>
  <si>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</si>
  <si>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</si>
  <si>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</si>
  <si>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</si>
  <si>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</si>
  <si>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</si>
  <si>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</si>
  <si>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</si>
  <si>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</si>
  <si>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</si>
  <si>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</si>
  <si>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</si>
  <si>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</si>
  <si>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</si>
  <si>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</si>
  <si>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</si>
  <si>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</si>
  <si>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</si>
  <si>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</si>
  <si>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</si>
  <si>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</si>
  <si>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</si>
  <si>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</si>
  <si>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</si>
  <si>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</si>
  <si>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</si>
  <si>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</si>
  <si>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</si>
  <si>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</si>
  <si>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</si>
  <si>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</si>
  <si>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</si>
  <si>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</si>
  <si>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</si>
  <si>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</si>
  <si>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</si>
  <si>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</si>
  <si>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</si>
  <si>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</si>
  <si>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</si>
  <si>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</si>
  <si>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</si>
  <si>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</si>
  <si>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</si>
  <si>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</si>
  <si>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</si>
  <si>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</si>
  <si>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</si>
  <si>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</si>
  <si>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</si>
  <si>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</si>
  <si>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</si>
  <si>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</si>
  <si>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</si>
  <si>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</si>
  <si>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</si>
  <si>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</si>
  <si>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</si>
  <si>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</si>
  <si>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</si>
  <si>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</si>
  <si>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</si>
  <si>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</si>
  <si>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</si>
  <si>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</si>
  <si>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</si>
  <si>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</si>
  <si>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</si>
  <si>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</si>
  <si>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</si>
  <si>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</si>
  <si>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</si>
  <si>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</si>
  <si>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</si>
  <si>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</si>
  <si>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</si>
  <si>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</si>
  <si>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</si>
  <si>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</si>
  <si>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</si>
  <si>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</si>
  <si>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</si>
  <si>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</si>
  <si>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</si>
  <si>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</si>
  <si>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</si>
  <si>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</si>
  <si>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</si>
  <si>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</si>
  <si>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</si>
  <si>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</si>
  <si>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</si>
  <si>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</si>
  <si>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</si>
  <si>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</si>
  <si>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</si>
  <si>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</si>
  <si>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</si>
  <si>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</si>
  <si>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</si>
  <si>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</si>
  <si>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</si>
  <si>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</si>
  <si>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</si>
  <si>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</si>
  <si>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</si>
  <si>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</si>
  <si>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</si>
  <si>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</si>
  <si>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</si>
  <si>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</si>
  <si>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</si>
  <si>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</si>
  <si>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</si>
  <si>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</si>
  <si>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</si>
  <si>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</si>
  <si>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</si>
  <si>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</si>
  <si>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</si>
  <si>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</si>
  <si>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</si>
  <si>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</si>
  <si>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</si>
  <si>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</si>
  <si>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</si>
  <si>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</si>
  <si>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</si>
  <si>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</si>
  <si>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</si>
  <si>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</si>
  <si>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</si>
  <si>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</si>
  <si>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</si>
  <si>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</si>
  <si>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</si>
  <si>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</si>
  <si>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</si>
  <si>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</si>
  <si>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</si>
  <si>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</si>
  <si>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</si>
  <si>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</si>
  <si>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</si>
  <si>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</si>
  <si>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</si>
  <si>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</si>
  <si>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</si>
  <si>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</si>
  <si>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</si>
  <si>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</si>
  <si>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</si>
  <si>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</si>
  <si>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</si>
  <si>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</si>
  <si>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</si>
  <si>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</si>
  <si>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</si>
  <si>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</si>
  <si>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</si>
  <si>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</si>
  <si>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</si>
  <si>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</si>
  <si>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</si>
  <si>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</si>
  <si>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</si>
  <si>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</si>
  <si>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</si>
  <si>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</si>
  <si>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</si>
  <si>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</si>
  <si>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</si>
  <si>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</si>
  <si>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</si>
  <si>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</si>
  <si>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</si>
  <si>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</si>
  <si>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</si>
  <si>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</si>
  <si>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</si>
  <si>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</si>
  <si>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</si>
  <si>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</si>
  <si>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</si>
  <si>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</si>
  <si>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</si>
  <si>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</si>
  <si>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</si>
  <si>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</si>
  <si>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</si>
  <si>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</si>
  <si>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</si>
  <si>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</si>
  <si>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</si>
  <si>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</si>
  <si>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</si>
  <si>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</si>
  <si>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</si>
  <si>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</si>
  <si>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</si>
  <si>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</si>
  <si>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</si>
  <si>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</si>
  <si>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</si>
  <si>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</si>
  <si>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</si>
  <si>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</si>
  <si>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</si>
  <si>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</si>
  <si>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</si>
  <si>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</si>
  <si>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</si>
  <si>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</si>
  <si>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</si>
  <si>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</si>
  <si>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</si>
  <si>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</si>
  <si>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</si>
  <si>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</si>
  <si>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</si>
  <si>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</si>
  <si>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</si>
  <si>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</si>
  <si>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</si>
  <si>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</si>
  <si>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</si>
  <si>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</si>
  <si>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</si>
  <si>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</si>
  <si>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</si>
  <si>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</si>
  <si>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</si>
  <si>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</si>
  <si>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</si>
  <si>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</si>
  <si>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</si>
  <si>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</si>
  <si>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</si>
  <si>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</si>
  <si>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</si>
  <si>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</si>
  <si>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</si>
  <si>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</si>
  <si>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</si>
  <si>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</si>
  <si>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</si>
  <si>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</si>
  <si>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</si>
  <si>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</si>
  <si>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</si>
  <si>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</si>
  <si>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</si>
  <si>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</si>
  <si>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</si>
  <si>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</si>
  <si>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</si>
  <si>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</si>
  <si>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</si>
  <si>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</si>
  <si>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</si>
  <si>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</si>
  <si>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</si>
  <si>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</si>
  <si>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</si>
  <si>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</si>
  <si>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</si>
  <si>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</si>
  <si>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</si>
  <si>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</si>
  <si>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</si>
  <si>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</si>
  <si>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</si>
  <si>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</si>
  <si>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</si>
  <si>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</si>
  <si>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</si>
  <si>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</si>
  <si>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</si>
  <si>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</si>
  <si>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</si>
  <si>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</si>
  <si>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</si>
  <si>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</si>
  <si>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</si>
  <si>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</si>
  <si>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</si>
  <si>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</si>
  <si>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</si>
  <si>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</si>
  <si>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</si>
  <si>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</si>
  <si>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</si>
  <si>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</si>
  <si>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</si>
  <si>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</si>
  <si>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</si>
  <si>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</si>
  <si>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</si>
  <si>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</si>
  <si>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</si>
  <si>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</si>
  <si>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</si>
  <si>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</si>
  <si>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</si>
  <si>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</si>
  <si>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</si>
  <si>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</si>
  <si>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</si>
  <si>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</si>
  <si>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</si>
  <si>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</si>
  <si>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</si>
  <si>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</si>
  <si>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</si>
  <si>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</si>
  <si>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</si>
  <si>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</si>
  <si>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</si>
  <si>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</si>
  <si>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</si>
  <si>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</si>
  <si>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</si>
  <si>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</si>
  <si>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</si>
  <si>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</si>
  <si>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</si>
  <si>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</si>
  <si>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</si>
  <si>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</si>
  <si>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</si>
  <si>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</si>
  <si>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</si>
  <si>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</si>
  <si>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</si>
  <si>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</si>
  <si>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</si>
  <si>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</si>
  <si>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</si>
  <si>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</si>
  <si>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</si>
  <si>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</si>
  <si>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</si>
  <si>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</si>
  <si>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</si>
  <si>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</si>
  <si>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</si>
  <si>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</si>
  <si>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</si>
  <si>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</si>
  <si>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</si>
  <si>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</si>
  <si>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</si>
  <si>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</si>
  <si>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</si>
  <si>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</si>
  <si>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</si>
  <si>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</si>
  <si>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</si>
  <si>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</si>
  <si>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</si>
  <si>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</si>
  <si>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</si>
  <si>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</si>
  <si>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</si>
  <si>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</si>
  <si>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</si>
  <si>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</si>
  <si>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</si>
  <si>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</si>
  <si>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</si>
  <si>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</si>
  <si>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</si>
  <si>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</si>
  <si>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</si>
  <si>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</si>
  <si>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</si>
  <si>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</si>
  <si>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</si>
  <si>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</si>
  <si>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</si>
  <si>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</si>
  <si>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</si>
  <si>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</si>
  <si>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</si>
  <si>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</si>
  <si>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</si>
  <si>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</si>
  <si>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</si>
  <si>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</si>
  <si>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</si>
  <si>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</si>
  <si>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</si>
  <si>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</si>
  <si>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</si>
  <si>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</si>
  <si>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</si>
  <si>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</si>
  <si>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</si>
  <si>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</si>
  <si>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</si>
  <si>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</si>
  <si>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</si>
  <si>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</si>
  <si>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</si>
  <si>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</si>
  <si>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</si>
  <si>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</si>
  <si>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</si>
  <si>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</si>
  <si>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</si>
  <si>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</si>
  <si>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</si>
  <si>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</si>
  <si>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</si>
  <si>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</si>
  <si>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</si>
  <si>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</si>
  <si>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</si>
  <si>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</si>
  <si>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</si>
  <si>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</si>
  <si>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</si>
  <si>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</si>
  <si>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</si>
  <si>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</si>
  <si>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</si>
  <si>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</si>
  <si>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</si>
  <si>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</si>
  <si>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</si>
  <si>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</si>
  <si>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</si>
  <si>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</si>
  <si>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</si>
  <si>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</si>
  <si>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</si>
  <si>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</si>
  <si>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</si>
  <si>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</si>
  <si>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</si>
  <si>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</si>
  <si>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</si>
  <si>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</si>
  <si>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</si>
  <si>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</si>
  <si>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</si>
  <si>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</si>
  <si>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</si>
  <si>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</si>
  <si>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</si>
  <si>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</si>
  <si>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</si>
  <si>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</si>
  <si>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</si>
  <si>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</si>
  <si>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</si>
  <si>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</si>
  <si>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</si>
  <si>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</si>
  <si>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</si>
  <si>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</si>
  <si>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</si>
  <si>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</si>
  <si>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</si>
  <si>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</si>
  <si>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</si>
  <si>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</si>
  <si>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</si>
  <si>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</si>
  <si>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</si>
  <si>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</si>
  <si>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</si>
  <si>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</si>
  <si>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</si>
  <si>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</si>
  <si>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</si>
  <si>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</si>
  <si>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</si>
  <si>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</si>
  <si>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</si>
  <si>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</si>
  <si>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</si>
  <si>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</si>
  <si>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</si>
  <si>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</si>
  <si>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</si>
  <si>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</si>
  <si>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</si>
  <si>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</si>
  <si>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</si>
  <si>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</si>
  <si>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</si>
  <si>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</si>
  <si>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</si>
  <si>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</si>
  <si>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</si>
  <si>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</si>
  <si>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</si>
  <si>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</si>
  <si>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</si>
  <si>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</si>
  <si>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</si>
  <si>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</si>
  <si>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</si>
  <si>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</si>
  <si>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</si>
  <si>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</si>
  <si>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</si>
  <si>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</si>
  <si>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</si>
  <si>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</si>
  <si>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</si>
  <si>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</si>
  <si>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</si>
  <si>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</si>
  <si>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</si>
  <si>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</si>
  <si>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</si>
  <si>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</si>
  <si>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</si>
  <si>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</si>
  <si>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</si>
  <si>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</si>
  <si>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</si>
  <si>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</si>
  <si>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</si>
  <si>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</si>
  <si>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</si>
  <si>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</si>
  <si>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</si>
  <si>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</si>
  <si>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</si>
  <si>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</si>
  <si>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</si>
  <si>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</si>
  <si>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</si>
  <si>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</si>
  <si>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</si>
  <si>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</si>
  <si>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</si>
  <si>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</si>
  <si>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</si>
  <si>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</si>
  <si>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</si>
  <si>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</si>
  <si>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</si>
  <si>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</si>
  <si>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</si>
  <si>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</si>
  <si>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</si>
  <si>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</si>
  <si>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</si>
  <si>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</si>
  <si>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</si>
  <si>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</si>
  <si>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</si>
  <si>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</si>
  <si>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</si>
  <si>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</si>
  <si>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</si>
  <si>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</si>
  <si>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</si>
  <si>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</si>
  <si>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</si>
  <si>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</si>
  <si>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</si>
  <si>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</si>
  <si>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</si>
  <si>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</si>
  <si>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</si>
  <si>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</si>
  <si>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</si>
  <si>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</si>
  <si>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</si>
  <si>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</si>
  <si>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</si>
  <si>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</si>
  <si>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</si>
  <si>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</si>
  <si>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</si>
  <si>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</si>
  <si>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</si>
  <si>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</si>
  <si>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</si>
  <si>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</si>
  <si>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</si>
  <si>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</si>
  <si>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</si>
  <si>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</si>
  <si>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</si>
  <si>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</si>
  <si>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</si>
  <si>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</si>
  <si>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</si>
  <si>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</si>
  <si>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</si>
  <si>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</si>
  <si>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</si>
  <si>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</si>
  <si>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</si>
  <si>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</si>
  <si>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</si>
  <si>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</si>
  <si>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</si>
  <si>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</si>
  <si>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</si>
  <si>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</si>
  <si>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</si>
  <si>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</si>
  <si>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</si>
  <si>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</si>
  <si>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</si>
  <si>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</si>
  <si>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</si>
  <si>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</si>
  <si>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</si>
  <si>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</si>
  <si>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</si>
  <si>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</si>
  <si>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</si>
  <si>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</si>
  <si>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</si>
  <si>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</si>
  <si>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</si>
  <si>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</si>
  <si>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</si>
  <si>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</si>
  <si>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</si>
  <si>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</si>
  <si>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</si>
  <si>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</si>
  <si>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</si>
  <si>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</si>
  <si>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</si>
  <si>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</si>
  <si>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</si>
  <si>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</si>
  <si>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</si>
  <si>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</si>
  <si>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</si>
  <si>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</si>
  <si>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</si>
  <si>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</si>
  <si>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</si>
  <si>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</si>
  <si>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</si>
  <si>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</si>
  <si>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</si>
  <si>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</si>
  <si>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</si>
  <si>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</si>
  <si>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</si>
  <si>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</si>
  <si>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</si>
  <si>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</si>
  <si>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</si>
  <si>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</si>
  <si>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</si>
  <si>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</si>
  <si>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</si>
  <si>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</si>
  <si>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</si>
  <si>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</si>
  <si>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</si>
  <si>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</si>
  <si>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</si>
  <si>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</si>
  <si>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</si>
  <si>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</si>
  <si>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</si>
  <si>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</si>
  <si>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</si>
  <si>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</si>
  <si>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</si>
  <si>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</si>
  <si>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</si>
  <si>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</si>
  <si>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</si>
  <si>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</si>
  <si>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</si>
  <si>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</si>
  <si>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</si>
  <si>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</si>
  <si>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</si>
  <si>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</si>
  <si>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</si>
  <si>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</si>
  <si>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</si>
  <si>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</si>
  <si>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</si>
  <si>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</si>
  <si>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</si>
  <si>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</si>
  <si>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</si>
  <si>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</si>
  <si>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</si>
  <si>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</si>
  <si>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</si>
  <si>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</si>
  <si>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</si>
  <si>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</si>
  <si>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</si>
  <si>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</si>
  <si>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</si>
  <si>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</si>
  <si>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</si>
  <si>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</si>
  <si>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</si>
  <si>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</si>
  <si>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</si>
  <si>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</si>
  <si>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</si>
  <si>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</si>
  <si>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</si>
  <si>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</si>
  <si>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</si>
  <si>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</si>
  <si>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</si>
  <si>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</si>
  <si>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</si>
  <si>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</si>
  <si>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</si>
  <si>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</si>
  <si>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</si>
  <si>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</si>
  <si>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</si>
  <si>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</si>
  <si>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</si>
  <si>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</si>
  <si>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</si>
  <si>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</si>
  <si>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</si>
  <si>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</si>
  <si>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</si>
  <si>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</si>
  <si>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</si>
  <si>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</si>
  <si>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</si>
  <si>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</si>
  <si>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</si>
  <si>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</si>
  <si>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</si>
  <si>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</si>
  <si>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</si>
  <si>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</si>
  <si>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</si>
  <si>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</si>
  <si>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</si>
  <si>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</si>
  <si>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</si>
  <si>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</si>
  <si>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</si>
  <si>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</si>
  <si>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</si>
  <si>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</si>
  <si>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</si>
  <si>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</si>
  <si>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</si>
  <si>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</si>
  <si>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</si>
  <si>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</si>
  <si>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</si>
  <si>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</si>
  <si>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</si>
  <si>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</si>
  <si>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</si>
  <si>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</si>
  <si>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</si>
  <si>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</si>
  <si>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</si>
  <si>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</si>
  <si>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</si>
  <si>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</si>
  <si>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</si>
  <si>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</si>
  <si>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</si>
  <si>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</si>
  <si>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</si>
  <si>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</si>
  <si>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</si>
  <si>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</si>
  <si>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</si>
  <si>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</si>
  <si>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</si>
  <si>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</si>
  <si>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</si>
  <si>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</si>
  <si>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</si>
  <si>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</si>
  <si>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</si>
  <si>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</si>
  <si>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</si>
  <si>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</si>
  <si>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</si>
  <si>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</si>
  <si>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</si>
  <si>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</si>
  <si>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</si>
  <si>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</si>
  <si>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</si>
  <si>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</si>
  <si>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</si>
  <si>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</si>
  <si>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</si>
  <si>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</si>
  <si>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</si>
  <si>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</si>
  <si>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</si>
  <si>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</si>
  <si>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</si>
  <si>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</si>
  <si>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</si>
  <si>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</si>
  <si>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</si>
  <si>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</si>
  <si>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</si>
  <si>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</si>
  <si>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</si>
  <si>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</si>
  <si>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</si>
  <si>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</si>
  <si>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</si>
  <si>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</si>
  <si>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</si>
  <si>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</si>
  <si>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</si>
  <si>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</si>
  <si>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</si>
  <si>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</si>
  <si>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</si>
  <si>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</si>
  <si>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</si>
  <si>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</si>
  <si>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</si>
  <si>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</si>
  <si>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</si>
  <si>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</si>
  <si>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</si>
  <si>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</si>
  <si>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</si>
  <si>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</si>
  <si>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</si>
  <si>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</si>
  <si>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</si>
  <si>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</si>
  <si>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</si>
  <si>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</si>
  <si>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</si>
  <si>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</si>
  <si>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</si>
  <si>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</si>
  <si>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</si>
  <si>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</si>
  <si>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</si>
  <si>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</si>
  <si>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</si>
  <si>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</si>
  <si>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</si>
  <si>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</si>
  <si>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</si>
  <si>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</si>
  <si>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</si>
  <si>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</si>
  <si>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</si>
  <si>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</si>
  <si>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</si>
  <si>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</si>
  <si>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</si>
  <si>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</si>
  <si>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</si>
  <si>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</si>
  <si>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</si>
  <si>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</si>
  <si>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</si>
  <si>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</si>
  <si>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</si>
  <si>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</si>
  <si>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</si>
  <si>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</si>
  <si>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</si>
  <si>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</si>
  <si>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</si>
  <si>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</si>
  <si>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</si>
  <si>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</si>
  <si>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</si>
  <si>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</si>
  <si>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</si>
  <si>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</si>
  <si>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</si>
  <si>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</si>
  <si>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</si>
  <si>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</si>
  <si>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</si>
  <si>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</si>
  <si>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</si>
  <si>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</si>
  <si>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</si>
  <si>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</si>
  <si>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</si>
  <si>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</si>
  <si>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</si>
  <si>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</si>
  <si>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</si>
  <si>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</si>
  <si>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</si>
  <si>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</si>
  <si>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</si>
  <si>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</si>
  <si>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</si>
  <si>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</si>
  <si>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</si>
  <si>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</si>
  <si>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</si>
  <si>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</si>
  <si>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</si>
  <si>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</si>
  <si>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</si>
  <si>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</si>
  <si>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</si>
  <si>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</si>
  <si>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</si>
  <si>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</si>
  <si>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</si>
  <si>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</si>
  <si>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</si>
  <si>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</si>
  <si>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</si>
  <si>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</si>
  <si>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</si>
  <si>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</si>
  <si>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</si>
  <si>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</si>
  <si>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</si>
  <si>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</si>
  <si>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</si>
  <si>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</si>
  <si>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</si>
  <si>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</si>
  <si>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</si>
  <si>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</si>
  <si>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</si>
  <si>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</si>
  <si>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</si>
  <si>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</si>
  <si>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</si>
  <si>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</si>
  <si>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</si>
  <si>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</si>
  <si>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</si>
  <si>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</si>
  <si>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</si>
  <si>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</si>
  <si>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</si>
  <si>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</si>
  <si>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</si>
  <si>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</si>
  <si>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</si>
  <si>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</si>
  <si>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</si>
  <si>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</si>
  <si>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</si>
  <si>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</si>
  <si>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</si>
  <si>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</si>
  <si>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</si>
  <si>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</si>
  <si>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</si>
  <si>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</si>
  <si>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</si>
  <si>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</si>
  <si>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</si>
  <si>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</si>
  <si>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</si>
  <si>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</si>
  <si>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</si>
  <si>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</si>
  <si>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</si>
  <si>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</si>
  <si>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</si>
  <si>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</si>
  <si>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</si>
  <si>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</si>
  <si>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</si>
  <si>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</si>
  <si>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</si>
  <si>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</si>
  <si>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</si>
  <si>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</si>
  <si>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</si>
  <si>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</si>
  <si>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</si>
  <si>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</si>
  <si>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</si>
  <si>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</si>
  <si>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</si>
  <si>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</si>
  <si>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</si>
  <si>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</si>
  <si>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</si>
  <si>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</si>
  <si>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</si>
  <si>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</si>
  <si>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</si>
  <si>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</si>
  <si>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</si>
  <si>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</si>
  <si>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</si>
  <si>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</si>
  <si>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</si>
  <si>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</si>
  <si>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</si>
  <si>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</si>
  <si>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</si>
  <si>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</si>
  <si>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</si>
  <si>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</si>
  <si>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</si>
  <si>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</si>
  <si>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</si>
  <si>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</si>
  <si>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</si>
  <si>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</si>
  <si>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</si>
  <si>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</si>
  <si>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</si>
  <si>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</si>
  <si>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</si>
  <si>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</si>
  <si>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</si>
  <si>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</si>
  <si>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</si>
  <si>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</si>
  <si>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</si>
  <si>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</si>
  <si>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</si>
  <si>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</si>
  <si>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</si>
  <si>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</si>
  <si>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</si>
  <si>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</si>
  <si>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</si>
  <si>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</si>
  <si>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</si>
  <si>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</si>
  <si>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</si>
  <si>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</si>
  <si>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</si>
  <si>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</si>
  <si>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</si>
  <si>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</si>
  <si>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</si>
  <si>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</si>
  <si>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</si>
  <si>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</si>
  <si>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</si>
  <si>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</si>
  <si>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</si>
  <si>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</si>
  <si>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</si>
  <si>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</si>
  <si>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</si>
  <si>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</si>
  <si>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</si>
  <si>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</si>
  <si>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</si>
  <si>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</si>
  <si>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</si>
  <si>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</si>
  <si>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</si>
  <si>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</si>
  <si>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</si>
  <si>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</si>
  <si>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</si>
  <si>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</si>
  <si>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</si>
  <si>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</si>
  <si>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</si>
  <si>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</si>
  <si>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</si>
  <si>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</si>
  <si>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</si>
  <si>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</si>
  <si>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</si>
  <si>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</si>
  <si>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</si>
  <si>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</si>
  <si>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</si>
  <si>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</si>
  <si>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</si>
  <si>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</si>
  <si>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</si>
  <si>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</si>
  <si>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</si>
  <si>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</si>
  <si>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</si>
  <si>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</si>
  <si>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</si>
  <si>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</si>
  <si>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</si>
  <si>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</si>
  <si>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</si>
  <si>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</si>
  <si>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</si>
  <si>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</si>
  <si>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</si>
  <si>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</si>
  <si>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</si>
  <si>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</si>
  <si>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</si>
  <si>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</si>
  <si>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</si>
  <si>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</si>
  <si>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</si>
  <si>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</si>
  <si>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</si>
  <si>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</si>
  <si>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</si>
  <si>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</si>
  <si>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</si>
  <si>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</si>
  <si>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</si>
  <si>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</si>
  <si>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</si>
  <si>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</si>
  <si>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</si>
  <si>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</si>
  <si>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</si>
  <si>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</si>
  <si>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</si>
  <si>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</si>
  <si>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</si>
  <si>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</si>
  <si>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</si>
  <si>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</si>
  <si>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</si>
  <si>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</si>
  <si>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</si>
  <si>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</si>
  <si>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</si>
  <si>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</si>
  <si>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</si>
  <si>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</si>
  <si>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</si>
  <si>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</si>
  <si>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</si>
  <si>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</si>
  <si>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</si>
  <si>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</si>
  <si>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</si>
  <si>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</si>
  <si>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</si>
  <si>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</si>
  <si>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</si>
  <si>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</si>
  <si>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</si>
  <si>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</si>
  <si>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</si>
  <si>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</si>
  <si>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</si>
  <si>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</si>
  <si>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</si>
  <si>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</si>
  <si>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</si>
  <si>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</si>
  <si>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</si>
  <si>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</si>
  <si>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</si>
  <si>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</si>
  <si>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</si>
  <si>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</si>
  <si>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</si>
  <si>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</si>
  <si>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</si>
  <si>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</si>
  <si>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</si>
  <si>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</si>
  <si>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</si>
  <si>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</si>
  <si>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</si>
  <si>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</si>
  <si>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</si>
  <si>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</si>
  <si>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</si>
  <si>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</si>
  <si>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</si>
  <si>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</si>
  <si>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</si>
  <si>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</si>
  <si>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</si>
  <si>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</si>
  <si>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</si>
  <si>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</si>
  <si>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</si>
  <si>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</si>
  <si>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</si>
  <si>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</si>
  <si>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</si>
  <si>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</si>
  <si>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</si>
  <si>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</si>
  <si>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</si>
  <si>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</si>
  <si>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</si>
  <si>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</si>
  <si>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</si>
  <si>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</si>
  <si>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</si>
  <si>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</si>
  <si>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</si>
  <si>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</si>
  <si>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</si>
  <si>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</si>
  <si>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</si>
  <si>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</si>
  <si>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</si>
  <si>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</si>
  <si>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</si>
  <si>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</si>
  <si>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</si>
  <si>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</si>
  <si>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</si>
  <si>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</si>
  <si>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</si>
  <si>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</si>
  <si>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</si>
  <si>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</si>
  <si>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</si>
  <si>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</si>
  <si>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</si>
  <si>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</si>
  <si>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</si>
  <si>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</si>
  <si>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</si>
  <si>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</si>
  <si>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</si>
  <si>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</si>
  <si>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</si>
  <si>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</si>
  <si>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</si>
  <si>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</si>
  <si>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</si>
  <si>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</si>
  <si>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</si>
  <si>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</si>
  <si>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</si>
  <si>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</si>
  <si>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</si>
  <si>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</si>
  <si>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</si>
  <si>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</si>
  <si>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</si>
  <si>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</si>
  <si>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</si>
  <si>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</si>
  <si>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</si>
  <si>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</si>
  <si>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</si>
  <si>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</si>
  <si>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</si>
  <si>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</si>
  <si>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</si>
  <si>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</si>
  <si>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</si>
  <si>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</si>
  <si>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</si>
  <si>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</si>
  <si>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</si>
  <si>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</si>
  <si>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</si>
  <si>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</si>
  <si>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</si>
  <si>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</si>
  <si>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</si>
  <si>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</si>
  <si>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</si>
  <si>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</si>
  <si>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</si>
  <si>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</si>
  <si>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</si>
  <si>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</si>
  <si>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</si>
  <si>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</si>
  <si>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</si>
  <si>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</si>
  <si>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</si>
  <si>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</si>
  <si>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</si>
  <si>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</si>
  <si>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</si>
  <si>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</si>
  <si>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</si>
  <si>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</si>
  <si>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</si>
  <si>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</si>
  <si>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</si>
  <si>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</si>
  <si>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</si>
  <si>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</si>
  <si>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</si>
  <si>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</si>
  <si>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</si>
  <si>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</si>
  <si>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</si>
  <si>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</si>
  <si>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</si>
  <si>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</si>
  <si>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</si>
  <si>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</si>
  <si>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</si>
  <si>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</si>
  <si>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</si>
  <si>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</si>
  <si>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</si>
  <si>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</si>
  <si>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</si>
  <si>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</si>
  <si>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</si>
  <si>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</si>
  <si>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</si>
  <si>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</si>
  <si>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</si>
  <si>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</si>
  <si>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</si>
  <si>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</si>
  <si>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</si>
  <si>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</si>
  <si>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</si>
  <si>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</si>
  <si>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</si>
  <si>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</si>
  <si>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</si>
  <si>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</si>
  <si>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</si>
  <si>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</si>
  <si>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</si>
  <si>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</si>
  <si>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</si>
  <si>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</si>
  <si>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</si>
  <si>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</si>
  <si>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</si>
  <si>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</si>
  <si>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</si>
  <si>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</si>
  <si>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</si>
  <si>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</si>
  <si>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</si>
  <si>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</si>
  <si>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</si>
  <si>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</si>
  <si>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</si>
  <si>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</si>
  <si>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</si>
  <si>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</si>
  <si>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</si>
  <si>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</si>
  <si>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</si>
  <si>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</si>
  <si>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</si>
  <si>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</si>
  <si>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</si>
  <si>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</si>
  <si>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</si>
  <si>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</si>
  <si>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</si>
  <si>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</si>
  <si>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</si>
  <si>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</si>
  <si>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</si>
  <si>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</si>
  <si>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</si>
  <si>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</si>
  <si>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</si>
  <si>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</si>
  <si>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</si>
  <si>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</si>
  <si>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</si>
  <si>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</si>
  <si>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</si>
  <si>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</si>
  <si>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</si>
  <si>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</si>
  <si>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</si>
  <si>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</si>
  <si>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</si>
  <si>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</si>
  <si>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</si>
  <si>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</si>
  <si>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</si>
  <si>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</si>
  <si>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</si>
  <si>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</si>
  <si>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</si>
  <si>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</si>
  <si>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</si>
  <si>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</si>
  <si>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</si>
  <si>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</si>
  <si>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</si>
  <si>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</si>
  <si>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</si>
  <si>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</si>
  <si>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</si>
  <si>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</si>
  <si>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</si>
  <si>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</si>
  <si>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</si>
  <si>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</si>
  <si>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</si>
  <si>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</si>
  <si>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</si>
  <si>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</si>
  <si>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</si>
  <si>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</si>
  <si>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</si>
  <si>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</si>
  <si>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</si>
  <si>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</si>
  <si>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</si>
  <si>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</si>
  <si>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</si>
  <si>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</si>
  <si>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</si>
  <si>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</si>
  <si>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</si>
  <si>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</si>
  <si>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</si>
  <si>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</si>
  <si>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</si>
  <si>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</si>
  <si>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</si>
  <si>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</si>
  <si>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</si>
  <si>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</si>
  <si>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</si>
  <si>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</si>
  <si>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</si>
  <si>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</si>
  <si>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</si>
  <si>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</si>
  <si>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</si>
  <si>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</si>
  <si>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</si>
  <si>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</si>
  <si>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</si>
  <si>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</si>
  <si>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</si>
  <si>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</si>
  <si>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</si>
  <si>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</si>
  <si>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</si>
  <si>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</si>
  <si>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</si>
  <si>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</si>
  <si>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</si>
  <si>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</si>
  <si>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</si>
  <si>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</si>
  <si>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</si>
  <si>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</si>
  <si>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</si>
  <si>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</si>
  <si>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</si>
  <si>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</si>
  <si>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</si>
  <si>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</si>
  <si>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</si>
  <si>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</si>
  <si>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</si>
  <si>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</si>
  <si>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</si>
  <si>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</si>
  <si>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</si>
  <si>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</si>
  <si>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</si>
  <si>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</si>
  <si>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</si>
  <si>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</si>
  <si>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</si>
  <si>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</si>
  <si>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</si>
  <si>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</si>
  <si>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</si>
  <si>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</si>
  <si>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</si>
  <si>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</si>
  <si>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</si>
  <si>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</si>
  <si>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</si>
  <si>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</si>
  <si>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</si>
  <si>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</si>
  <si>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</si>
  <si>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</si>
  <si>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</si>
  <si>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</si>
  <si>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</si>
  <si>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</si>
  <si>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</si>
  <si>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</si>
  <si>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</si>
  <si>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</si>
  <si>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</si>
  <si>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</si>
  <si>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</si>
  <si>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</si>
  <si>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</si>
  <si>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</si>
  <si>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</si>
  <si>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</si>
  <si>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</si>
  <si>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</si>
  <si>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</si>
  <si>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</si>
  <si>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</si>
  <si>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</si>
  <si>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</si>
  <si>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</si>
  <si>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</si>
  <si>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</si>
  <si>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</si>
  <si>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</si>
  <si>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</si>
  <si>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</si>
  <si>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</si>
  <si>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</si>
  <si>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</si>
  <si>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</si>
  <si>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</si>
  <si>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</si>
  <si>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</si>
  <si>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</si>
  <si>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</si>
  <si>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</si>
  <si>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</si>
  <si>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</si>
  <si>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</si>
  <si>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</si>
  <si>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</si>
  <si>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</si>
  <si>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</si>
  <si>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</si>
  <si>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</si>
  <si>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</si>
  <si>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</si>
  <si>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</si>
  <si>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</si>
  <si>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</si>
  <si>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</si>
  <si>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</si>
  <si>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</si>
  <si>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</si>
  <si>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</si>
  <si>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</si>
  <si>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</si>
  <si>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</si>
  <si>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</si>
  <si>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</si>
  <si>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</si>
  <si>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</si>
  <si>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</si>
  <si>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</si>
  <si>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</si>
  <si>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</si>
  <si>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</si>
  <si>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</si>
  <si>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</si>
  <si>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</si>
  <si>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</si>
  <si>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</si>
  <si>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</si>
  <si>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</si>
  <si>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</si>
  <si>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</si>
  <si>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</si>
  <si>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</si>
  <si>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</si>
  <si>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</si>
  <si>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</si>
  <si>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</si>
  <si>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</si>
  <si>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</si>
  <si>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</si>
  <si>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</si>
  <si>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</si>
  <si>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</si>
  <si>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</si>
  <si>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</si>
  <si>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</si>
  <si>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</si>
  <si>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</si>
  <si>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</si>
  <si>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</si>
  <si>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</si>
  <si>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</si>
  <si>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</si>
  <si>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</si>
  <si>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</si>
  <si>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</si>
  <si>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</si>
  <si>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</si>
  <si>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</si>
  <si>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</si>
  <si>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</si>
  <si>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</si>
  <si>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</si>
  <si>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</si>
  <si>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</si>
  <si>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</si>
  <si>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</si>
  <si>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</si>
  <si>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</si>
  <si>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</si>
  <si>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</si>
  <si>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</si>
  <si>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</si>
  <si>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</si>
  <si>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</si>
  <si>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</si>
  <si>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</si>
  <si>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</si>
  <si>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</si>
  <si>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</si>
  <si>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</si>
  <si>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</si>
  <si>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</si>
  <si>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</si>
  <si>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</si>
  <si>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</si>
  <si>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</si>
  <si>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</si>
  <si>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</si>
  <si>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</si>
  <si>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</si>
  <si>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</si>
  <si>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</si>
  <si>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</si>
  <si>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</si>
  <si>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</si>
  <si>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</si>
  <si>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</si>
  <si>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</si>
  <si>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</si>
  <si>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</si>
  <si>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</si>
  <si>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</si>
  <si>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</si>
  <si>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</si>
  <si>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</si>
  <si>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</si>
  <si>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</si>
  <si>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</si>
  <si>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</si>
  <si>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</si>
  <si>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</si>
  <si>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</si>
  <si>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</si>
  <si>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</si>
  <si>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</si>
  <si>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</si>
  <si>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</si>
  <si>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</si>
  <si>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</si>
  <si>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</si>
  <si>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</si>
  <si>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</si>
  <si>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</si>
  <si>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</si>
  <si>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</si>
  <si>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</si>
  <si>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</si>
  <si>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</si>
  <si>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</si>
  <si>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</si>
  <si>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</si>
  <si>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</si>
  <si>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</si>
  <si>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</si>
  <si>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</si>
  <si>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</si>
  <si>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</si>
  <si>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</si>
  <si>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</si>
  <si>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</si>
  <si>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</si>
  <si>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</si>
  <si>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</si>
  <si>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</si>
  <si>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</si>
  <si>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</si>
  <si>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</si>
  <si>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</si>
  <si>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</si>
  <si>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</si>
  <si>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</si>
  <si>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</si>
  <si>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</si>
  <si>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</si>
  <si>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</si>
  <si>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</si>
  <si>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</si>
  <si>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</si>
  <si>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</si>
  <si>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</si>
  <si>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</si>
  <si>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</si>
  <si>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</si>
  <si>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</si>
  <si>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</si>
  <si>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</si>
  <si>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</si>
  <si>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</si>
  <si>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</si>
  <si>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</si>
  <si>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</si>
  <si>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</si>
  <si>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</si>
  <si>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</si>
  <si>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</si>
  <si>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</si>
  <si>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</si>
  <si>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</si>
  <si>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</si>
  <si>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</si>
  <si>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</si>
  <si>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</si>
  <si>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</si>
  <si>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</si>
  <si>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</si>
  <si>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</si>
  <si>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</si>
  <si>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</si>
  <si>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</si>
  <si>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</si>
  <si>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</si>
  <si>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</si>
  <si>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</si>
  <si>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</si>
  <si>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</si>
  <si>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</si>
  <si>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</si>
  <si>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</si>
  <si>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</si>
  <si>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</si>
  <si>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</si>
  <si>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</si>
  <si>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</si>
  <si>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</si>
  <si>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</si>
  <si>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</si>
  <si>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</si>
  <si>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</si>
  <si>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</si>
  <si>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</si>
  <si>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</si>
  <si>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</si>
  <si>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</si>
  <si>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</si>
  <si>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</si>
  <si>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</si>
  <si>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</si>
  <si>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</si>
  <si>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</si>
  <si>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</si>
  <si>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</si>
  <si>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</si>
  <si>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</si>
  <si>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</si>
  <si>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</si>
  <si>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</si>
  <si>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</si>
  <si>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</si>
  <si>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</si>
  <si>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</si>
  <si>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</si>
  <si>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</si>
  <si>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</si>
  <si>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</si>
  <si>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</si>
  <si>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</si>
  <si>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</si>
  <si>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</si>
  <si>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</si>
  <si>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</si>
  <si>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</si>
  <si>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</si>
  <si>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</si>
  <si>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</si>
  <si>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</si>
  <si>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</si>
  <si>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</si>
  <si>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</si>
  <si>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</si>
  <si>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</si>
  <si>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</si>
  <si>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</si>
  <si>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</si>
  <si>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</si>
  <si>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</si>
  <si>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</si>
  <si>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</si>
  <si>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</si>
  <si>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</si>
  <si>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</si>
  <si>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</si>
  <si>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</si>
  <si>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</si>
  <si>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</si>
  <si>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</si>
  <si>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</si>
  <si>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</si>
  <si>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</si>
  <si>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</si>
  <si>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</si>
  <si>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</si>
  <si>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</si>
  <si>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</si>
  <si>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</si>
  <si>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</si>
  <si>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</si>
  <si>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</si>
  <si>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</si>
  <si>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</si>
  <si>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</si>
  <si>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</si>
  <si>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</si>
  <si>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</si>
  <si>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</si>
  <si>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</si>
  <si>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</si>
  <si>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</si>
  <si>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</si>
  <si>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</si>
  <si>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</si>
  <si>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</si>
  <si>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</si>
  <si>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</si>
  <si>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</si>
  <si>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</si>
  <si>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</si>
  <si>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</si>
  <si>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</si>
  <si>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</si>
  <si>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</si>
  <si>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</si>
  <si>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</si>
  <si>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</si>
  <si>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</si>
  <si>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</si>
  <si>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</si>
  <si>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</si>
  <si>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</si>
  <si>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</si>
  <si>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</si>
  <si>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</si>
  <si>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</si>
  <si>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</si>
  <si>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</si>
  <si>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</si>
  <si>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</si>
  <si>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</si>
  <si>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</si>
  <si>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</si>
  <si>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</si>
  <si>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</si>
  <si>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</si>
  <si>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</si>
  <si>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</si>
  <si>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</si>
  <si>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</si>
  <si>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</si>
  <si>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</si>
  <si>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</si>
  <si>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</si>
  <si>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</si>
  <si>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</si>
  <si>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</si>
  <si>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</si>
  <si>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</si>
  <si>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</si>
  <si>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</si>
  <si>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</si>
  <si>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</si>
  <si>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</si>
  <si>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</si>
  <si>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</si>
  <si>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</si>
  <si>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</si>
  <si>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</si>
  <si>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</si>
  <si>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</si>
  <si>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</si>
  <si>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</si>
  <si>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</si>
  <si>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</si>
  <si>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</si>
  <si>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</si>
  <si>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</si>
  <si>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</si>
  <si>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</si>
  <si>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</si>
  <si>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</si>
  <si>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</si>
  <si>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</si>
  <si>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</si>
  <si>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</si>
  <si>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</si>
  <si>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</si>
  <si>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</si>
  <si>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</si>
  <si>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</si>
  <si>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</si>
  <si>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</si>
  <si>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</si>
  <si>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</si>
  <si>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</si>
  <si>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</si>
  <si>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</si>
  <si>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</si>
  <si>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</si>
  <si>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</si>
  <si>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</si>
  <si>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</si>
  <si>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</si>
  <si>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</si>
  <si>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</si>
  <si>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</si>
  <si>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</si>
  <si>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</si>
  <si>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</si>
  <si>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</si>
  <si>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</si>
  <si>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</si>
  <si>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</si>
  <si>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</si>
  <si>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</si>
  <si>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</si>
  <si>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</si>
  <si>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</si>
  <si>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</si>
  <si>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</si>
  <si>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</si>
  <si>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</si>
  <si>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</si>
  <si>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</si>
  <si>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</si>
  <si>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</si>
  <si>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</si>
  <si>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</si>
  <si>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</si>
  <si>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</si>
  <si>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</si>
  <si>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</si>
  <si>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</si>
  <si>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</si>
  <si>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</si>
  <si>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</si>
  <si>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</si>
  <si>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</si>
  <si>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</si>
  <si>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</si>
  <si>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</si>
  <si>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</si>
  <si>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</si>
  <si>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</si>
  <si>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</si>
  <si>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</si>
  <si>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</si>
  <si>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</si>
  <si>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</si>
  <si>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</si>
  <si>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</si>
  <si>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</si>
  <si>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</si>
  <si>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</si>
  <si>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</si>
  <si>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</si>
  <si>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</si>
  <si>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</si>
  <si>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</si>
  <si>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</si>
  <si>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</si>
  <si>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</si>
  <si>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</si>
  <si>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</si>
  <si>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</si>
  <si>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</si>
  <si>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</si>
  <si>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</si>
  <si>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</si>
  <si>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</si>
  <si>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</si>
  <si>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</si>
  <si>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</si>
  <si>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</si>
  <si>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</si>
  <si>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</si>
  <si>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</si>
  <si>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</si>
  <si>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</si>
  <si>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</si>
  <si>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</si>
  <si>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</si>
  <si>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</si>
  <si>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</si>
  <si>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</si>
  <si>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</si>
  <si>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</si>
  <si>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</si>
  <si>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</si>
  <si>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</si>
  <si>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</si>
  <si>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</si>
  <si>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</si>
  <si>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</si>
  <si>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</si>
  <si>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</si>
  <si>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</si>
  <si>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</si>
  <si>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</si>
  <si>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</si>
  <si>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</si>
  <si>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</si>
  <si>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</si>
  <si>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</si>
  <si>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</si>
  <si>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</si>
  <si>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</si>
  <si>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</si>
  <si>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</si>
  <si>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</si>
  <si>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</si>
  <si>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</si>
  <si>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</si>
  <si>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</si>
  <si>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</si>
  <si>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</si>
  <si>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</si>
  <si>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</si>
  <si>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</si>
  <si>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</si>
  <si>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</si>
  <si>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</si>
  <si>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</si>
  <si>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</si>
  <si>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</si>
  <si>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</si>
  <si>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</si>
  <si>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</si>
  <si>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</si>
  <si>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</si>
  <si>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</si>
  <si>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</si>
  <si>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</si>
  <si>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</si>
  <si>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</si>
  <si>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</si>
  <si>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</si>
  <si>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</si>
  <si>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</si>
  <si>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</si>
  <si>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</si>
  <si>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</si>
  <si>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</si>
  <si>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</si>
  <si>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</si>
  <si>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</si>
  <si>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</si>
  <si>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</si>
  <si>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</si>
  <si>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</si>
  <si>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</si>
  <si>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</si>
  <si>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</si>
  <si>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</si>
  <si>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</si>
  <si>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</si>
  <si>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</si>
  <si>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</si>
  <si>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</si>
  <si>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</si>
  <si>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</si>
  <si>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</si>
  <si>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</si>
  <si>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</si>
  <si>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</si>
  <si>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</si>
  <si>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</si>
  <si>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</si>
  <si>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</si>
  <si>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</si>
  <si>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</si>
  <si>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</si>
  <si>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</si>
  <si>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</si>
  <si>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</si>
  <si>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</si>
  <si>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</si>
  <si>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</si>
  <si>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</si>
  <si>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</si>
  <si>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</si>
  <si>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</si>
  <si>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</si>
  <si>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</si>
  <si>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</si>
  <si>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</si>
  <si>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</si>
  <si>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</si>
  <si>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</si>
  <si>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</si>
  <si>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</si>
  <si>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</si>
  <si>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</si>
  <si>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</si>
  <si>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</si>
  <si>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</si>
  <si>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</si>
  <si>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</si>
  <si>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</si>
  <si>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</si>
  <si>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</si>
  <si>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</si>
  <si>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</si>
  <si>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</si>
  <si>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</si>
  <si>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</si>
  <si>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</si>
  <si>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</si>
  <si>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</si>
  <si>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</si>
  <si>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</si>
  <si>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</si>
  <si>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</si>
  <si>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</si>
  <si>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</si>
  <si>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</si>
  <si>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</si>
  <si>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</si>
  <si>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</si>
  <si>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</si>
  <si>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</si>
  <si>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</si>
  <si>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</si>
  <si>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</si>
  <si>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</si>
  <si>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</si>
  <si>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</si>
  <si>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</si>
  <si>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</si>
  <si>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</si>
  <si>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</si>
  <si>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</si>
  <si>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</si>
  <si>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</si>
  <si>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</si>
  <si>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</si>
  <si>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</si>
  <si>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</si>
  <si>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</si>
  <si>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</si>
  <si>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</si>
  <si>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</si>
  <si>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</si>
  <si>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</si>
  <si>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</si>
  <si>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</si>
  <si>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</si>
  <si>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</si>
  <si>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</si>
  <si>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</si>
  <si>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</si>
  <si>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</si>
  <si>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</si>
  <si>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</si>
  <si>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</si>
  <si>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</si>
  <si>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</si>
  <si>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</si>
  <si>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</si>
  <si>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</si>
  <si>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</si>
  <si>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</si>
  <si>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</si>
  <si>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</si>
  <si>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</si>
  <si>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</si>
  <si>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</si>
  <si>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</si>
  <si>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</si>
  <si>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</si>
  <si>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</si>
  <si>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</si>
  <si>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</si>
  <si>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</si>
  <si>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</si>
  <si>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</si>
  <si>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</si>
  <si>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</si>
  <si>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</si>
  <si>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</si>
  <si>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</si>
  <si>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</si>
  <si>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</si>
  <si>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</si>
  <si>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</si>
  <si>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</si>
  <si>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</si>
  <si>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</si>
  <si>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</si>
  <si>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</si>
  <si>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</si>
  <si>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</si>
  <si>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</si>
  <si>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</si>
  <si>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</si>
  <si>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</si>
  <si>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</si>
  <si>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</si>
  <si>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</si>
  <si>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</si>
  <si>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</si>
  <si>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</si>
  <si>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</si>
  <si>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</si>
  <si>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</si>
  <si>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</si>
  <si>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</si>
  <si>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</si>
  <si>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</si>
  <si>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</si>
  <si>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</si>
  <si>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</si>
  <si>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</si>
  <si>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</si>
  <si>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</si>
  <si>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</si>
  <si>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</si>
  <si>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</si>
  <si>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</si>
  <si>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</si>
  <si>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</si>
  <si>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</si>
  <si>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</si>
  <si>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</si>
  <si>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</si>
  <si>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</si>
  <si>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</si>
  <si>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</si>
  <si>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</si>
  <si>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</si>
  <si>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</si>
  <si>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</si>
  <si>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</si>
  <si>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</si>
  <si>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</si>
  <si>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</si>
  <si>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</si>
  <si>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</si>
  <si>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</si>
  <si>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</si>
  <si>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</si>
  <si>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</si>
  <si>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</si>
  <si>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</si>
  <si>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</si>
  <si>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</si>
  <si>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</si>
  <si>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</si>
  <si>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</si>
  <si>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</si>
  <si>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</si>
  <si>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</si>
  <si>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</si>
  <si>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</si>
  <si>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</si>
  <si>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</si>
  <si>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</si>
  <si>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</si>
  <si>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</si>
  <si>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</si>
  <si>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</si>
  <si>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</si>
  <si>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</si>
  <si>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</si>
  <si>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</si>
  <si>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</si>
  <si>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</si>
  <si>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</si>
  <si>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</si>
  <si>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</si>
  <si>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</si>
  <si>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</si>
  <si>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</si>
  <si>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</si>
  <si>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</si>
  <si>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</si>
  <si>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</si>
  <si>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</si>
  <si>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</si>
  <si>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</si>
  <si>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</si>
  <si>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</si>
  <si>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</si>
  <si>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</si>
  <si>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</si>
  <si>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</si>
  <si>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</si>
  <si>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</si>
  <si>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</si>
  <si>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</si>
  <si>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</si>
  <si>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</si>
  <si>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</si>
  <si>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</si>
  <si>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</si>
  <si>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</si>
  <si>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</si>
  <si>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</si>
  <si>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</si>
  <si>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</si>
  <si>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</si>
  <si>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</si>
  <si>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</si>
  <si>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</si>
  <si>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</si>
  <si>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</si>
  <si>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</si>
  <si>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</si>
  <si>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</si>
  <si>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</si>
  <si>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</si>
  <si>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</si>
  <si>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</si>
  <si>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</si>
  <si>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</si>
  <si>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</si>
  <si>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</si>
  <si>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</si>
  <si>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</si>
  <si>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</si>
  <si>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</si>
  <si>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</si>
  <si>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</si>
  <si>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</si>
  <si>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</si>
  <si>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</si>
  <si>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</si>
  <si>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</si>
  <si>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</si>
  <si>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</si>
  <si>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</si>
  <si>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</si>
  <si>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</si>
  <si>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</si>
  <si>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</si>
  <si>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</si>
  <si>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</si>
  <si>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</si>
  <si>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</si>
  <si>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</si>
  <si>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</si>
  <si>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</si>
  <si>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</si>
  <si>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</si>
  <si>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</si>
  <si>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</si>
  <si>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</si>
  <si>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</si>
  <si>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</si>
  <si>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</si>
  <si>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</si>
  <si>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</si>
  <si>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</si>
  <si>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</si>
  <si>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</si>
  <si>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</si>
  <si>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</si>
  <si>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</si>
  <si>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</si>
  <si>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</si>
  <si>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</si>
  <si>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</si>
  <si>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</si>
  <si>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</si>
  <si>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</si>
  <si>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</si>
  <si>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</si>
  <si>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</si>
  <si>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</si>
  <si>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</si>
  <si>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</si>
  <si>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</si>
  <si>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</si>
  <si>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</si>
  <si>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</si>
  <si>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</si>
  <si>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</si>
  <si>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</si>
  <si>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</si>
  <si>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</si>
  <si>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</si>
  <si>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</si>
  <si>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</si>
  <si>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</si>
  <si>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</si>
  <si>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</si>
  <si>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</si>
  <si>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</si>
  <si>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</si>
  <si>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</si>
  <si>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</si>
  <si>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</si>
  <si>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</si>
  <si>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</si>
  <si>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</si>
  <si>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</si>
  <si>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</si>
  <si>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</si>
  <si>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</si>
  <si>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</si>
  <si>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</si>
  <si>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</si>
  <si>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</si>
  <si>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</si>
  <si>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</si>
  <si>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</si>
  <si>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</si>
  <si>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</si>
  <si>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</si>
  <si>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</si>
  <si>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</si>
  <si>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</si>
  <si>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</si>
  <si>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</si>
  <si>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</si>
  <si>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</si>
  <si>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</si>
  <si>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</si>
  <si>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</si>
  <si>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</si>
  <si>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</si>
  <si>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</si>
  <si>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</si>
  <si>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</si>
  <si>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</si>
  <si>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</si>
  <si>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</si>
  <si>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</si>
  <si>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</si>
  <si>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</si>
  <si>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</si>
  <si>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</si>
  <si>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</si>
  <si>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</si>
  <si>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</si>
  <si>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</si>
  <si>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</si>
  <si>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</si>
  <si>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</si>
  <si>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</si>
  <si>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</si>
  <si>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</si>
  <si>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</si>
  <si>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</si>
  <si>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</si>
  <si>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</si>
  <si>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</si>
  <si>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</si>
  <si>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</si>
  <si>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</si>
  <si>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</si>
  <si>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</si>
  <si>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</si>
  <si>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</si>
  <si>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</si>
  <si>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</si>
  <si>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</si>
  <si>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</si>
  <si>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</si>
  <si>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</si>
  <si>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</si>
  <si>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</si>
  <si>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</si>
  <si>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</si>
  <si>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</si>
  <si>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</si>
  <si>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</si>
  <si>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</si>
  <si>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</si>
  <si>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</si>
  <si>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</si>
  <si>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</si>
  <si>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</si>
  <si>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</si>
  <si>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</si>
  <si>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</si>
  <si>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</si>
  <si>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</si>
  <si>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</si>
  <si>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</si>
  <si>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</si>
  <si>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</si>
  <si>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</si>
  <si>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</si>
  <si>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</si>
  <si>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</si>
  <si>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</si>
  <si>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</si>
  <si>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</si>
  <si>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</si>
  <si>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</si>
  <si>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</si>
  <si>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</si>
  <si>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</si>
  <si>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</si>
  <si>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</si>
  <si>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</si>
  <si>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</si>
  <si>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</si>
  <si>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</si>
  <si>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</si>
  <si>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</si>
  <si>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</si>
  <si>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</si>
  <si>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</si>
  <si>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</si>
  <si>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</si>
  <si>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</si>
  <si>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</si>
  <si>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</si>
  <si>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</si>
  <si>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</si>
  <si>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</si>
  <si>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</si>
  <si>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</si>
  <si>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</si>
  <si>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</si>
  <si>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</si>
  <si>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</si>
  <si>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</si>
  <si>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</si>
  <si>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</si>
  <si>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</si>
  <si>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</si>
  <si>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</si>
  <si>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</si>
  <si>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</si>
  <si>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</si>
  <si>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</si>
  <si>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</si>
  <si>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</si>
  <si>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</si>
  <si>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</si>
  <si>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</si>
  <si>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</si>
  <si>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</si>
  <si>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</si>
  <si>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</si>
  <si>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</si>
  <si>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</si>
  <si>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</si>
  <si>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</si>
  <si>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</si>
  <si>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</si>
  <si>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</si>
  <si>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</si>
  <si>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</si>
  <si>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</si>
  <si>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</si>
  <si>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</si>
  <si>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</si>
  <si>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</si>
  <si>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</si>
  <si>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</si>
  <si>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</si>
  <si>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</si>
  <si>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</si>
  <si>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</si>
  <si>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</si>
  <si>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</si>
  <si>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</si>
  <si>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</si>
  <si>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</si>
  <si>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</si>
  <si>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</si>
  <si>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</si>
  <si>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</si>
  <si>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</si>
  <si>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</si>
  <si>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</si>
  <si>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</si>
  <si>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</si>
  <si>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</si>
  <si>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</si>
  <si>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</si>
  <si>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</si>
  <si>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</si>
  <si>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</si>
  <si>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</si>
  <si>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</si>
  <si>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</si>
  <si>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</si>
  <si>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</si>
  <si>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</si>
  <si>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</si>
  <si>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</si>
  <si>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</si>
  <si>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</si>
  <si>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</si>
  <si>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</si>
  <si>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</si>
  <si>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</si>
  <si>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</si>
  <si>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</si>
  <si>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</si>
  <si>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</si>
  <si>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</si>
  <si>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</si>
  <si>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</si>
  <si>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</si>
  <si>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</si>
  <si>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</si>
  <si>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</si>
  <si>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</si>
  <si>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</si>
  <si>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</si>
  <si>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</si>
  <si>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</si>
  <si>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</si>
  <si>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</si>
  <si>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</si>
  <si>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</si>
  <si>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</si>
  <si>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</si>
  <si>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</si>
  <si>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</si>
  <si>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</si>
  <si>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</si>
  <si>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</si>
  <si>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</si>
  <si>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</si>
  <si>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</si>
  <si>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</si>
  <si>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</si>
  <si>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</si>
  <si>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</si>
  <si>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</si>
  <si>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</si>
  <si>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</si>
  <si>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</si>
  <si>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</si>
  <si>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</si>
  <si>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</si>
  <si>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</si>
  <si>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</si>
  <si>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</si>
  <si>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</si>
  <si>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</si>
  <si>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</si>
  <si>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</si>
  <si>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</si>
  <si>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</si>
  <si>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</si>
  <si>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</si>
  <si>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</si>
  <si>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</si>
  <si>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</si>
  <si>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</si>
  <si>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</si>
  <si>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</si>
  <si>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</si>
  <si>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</si>
  <si>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</si>
  <si>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</si>
  <si>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</si>
  <si>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</si>
  <si>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</si>
  <si>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</si>
  <si>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</si>
  <si>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</si>
  <si>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</si>
  <si>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</si>
  <si>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</si>
  <si>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</si>
  <si>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</si>
  <si>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</si>
  <si>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</si>
  <si>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</si>
  <si>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</si>
  <si>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</si>
  <si>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</si>
  <si>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</si>
  <si>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</si>
  <si>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</si>
  <si>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</si>
  <si>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</si>
  <si>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</si>
  <si>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</si>
  <si>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</si>
  <si>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</si>
  <si>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</si>
  <si>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</si>
  <si>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</si>
  <si>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</si>
  <si>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</si>
  <si>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</si>
  <si>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</si>
  <si>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</si>
  <si>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</si>
  <si>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</si>
  <si>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</si>
  <si>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</si>
  <si>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</si>
  <si>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</si>
  <si>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</si>
  <si>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</si>
  <si>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</si>
  <si>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</si>
  <si>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</si>
  <si>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</si>
  <si>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</si>
  <si>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</si>
  <si>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</si>
  <si>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</si>
  <si>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</si>
  <si>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</si>
  <si>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</si>
  <si>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</si>
  <si>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</si>
  <si>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</si>
  <si>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</si>
  <si>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</si>
  <si>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</si>
  <si>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</si>
  <si>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</si>
  <si>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</si>
  <si>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</si>
  <si>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</si>
  <si>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</si>
  <si>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</si>
  <si>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</si>
  <si>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</si>
  <si>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</si>
  <si>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</si>
  <si>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</si>
  <si>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</si>
  <si>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</si>
  <si>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</si>
  <si>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</si>
  <si>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</si>
  <si>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</si>
  <si>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</si>
  <si>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</si>
  <si>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</si>
  <si>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</si>
  <si>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</si>
  <si>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</si>
  <si>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</si>
  <si>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</si>
  <si>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</si>
  <si>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</si>
  <si>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</si>
  <si>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</si>
  <si>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</si>
  <si>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</si>
  <si>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</si>
  <si>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</si>
  <si>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</si>
  <si>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</si>
  <si>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</si>
  <si>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</si>
  <si>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</si>
  <si>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</si>
  <si>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</si>
  <si>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</si>
  <si>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</si>
  <si>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</si>
  <si>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</si>
  <si>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</si>
  <si>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</si>
  <si>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</si>
  <si>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</si>
  <si>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</si>
  <si>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</si>
  <si>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</si>
  <si>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</si>
  <si>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</si>
  <si>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</si>
  <si>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</si>
  <si>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</si>
  <si>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</si>
  <si>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</si>
  <si>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</si>
  <si>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</si>
  <si>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</si>
  <si>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</si>
  <si>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</si>
  <si>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</si>
  <si>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</si>
  <si>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</si>
  <si>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</si>
  <si>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</si>
  <si>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</si>
  <si>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</si>
  <si>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</si>
  <si>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</si>
  <si>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</si>
  <si>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</si>
  <si>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</si>
  <si>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</si>
  <si>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</si>
  <si>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</si>
  <si>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</si>
  <si>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</si>
  <si>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</si>
  <si>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</si>
  <si>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</si>
  <si>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</si>
  <si>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</si>
  <si>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</si>
  <si>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</si>
  <si>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</si>
  <si>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</si>
  <si>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</si>
  <si>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</si>
  <si>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</si>
  <si>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</si>
  <si>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</si>
  <si>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</si>
  <si>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</si>
  <si>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</si>
  <si>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</si>
  <si>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</si>
  <si>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</si>
  <si>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</si>
  <si>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</si>
  <si>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</si>
  <si>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</si>
  <si>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</si>
  <si>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</si>
  <si>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</si>
  <si>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</si>
  <si>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</si>
  <si>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</si>
  <si>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</si>
  <si>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</si>
  <si>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</si>
  <si>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</si>
  <si>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</si>
  <si>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</si>
  <si>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</si>
  <si>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</si>
  <si>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</si>
  <si>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</si>
  <si>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</si>
  <si>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</si>
  <si>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</si>
  <si>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</si>
  <si>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</si>
  <si>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</si>
  <si>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</si>
  <si>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</si>
  <si>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</si>
  <si>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</si>
  <si>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</si>
  <si>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</si>
  <si>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</si>
  <si>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</si>
  <si>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</si>
  <si>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</si>
  <si>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</si>
  <si>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</si>
  <si>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</si>
  <si>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</si>
  <si>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</si>
  <si>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</si>
  <si>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</si>
  <si>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</si>
  <si>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</si>
  <si>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</si>
  <si>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</si>
  <si>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</si>
  <si>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</si>
  <si>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</si>
  <si>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</si>
  <si>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</si>
  <si>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</si>
  <si>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</si>
  <si>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</si>
  <si>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</si>
  <si>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</si>
  <si>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</si>
  <si>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</si>
  <si>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</si>
  <si>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</si>
  <si>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</si>
  <si>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</si>
  <si>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</si>
  <si>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</si>
  <si>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</si>
  <si>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</si>
  <si>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</si>
  <si>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</si>
  <si>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</si>
  <si>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</si>
  <si>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</si>
  <si>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</si>
  <si>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</si>
  <si>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</si>
  <si>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</si>
  <si>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</si>
  <si>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</si>
  <si>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</si>
  <si>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</si>
  <si>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</si>
  <si>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</si>
  <si>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</si>
  <si>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</si>
  <si>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</si>
  <si>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</si>
  <si>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</si>
  <si>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</si>
  <si>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</si>
  <si>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</si>
  <si>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</si>
  <si>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</si>
  <si>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</si>
  <si>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</si>
  <si>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</si>
  <si>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</si>
  <si>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</si>
  <si>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</si>
  <si>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</si>
  <si>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</si>
  <si>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</si>
  <si>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</si>
  <si>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</si>
  <si>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</si>
  <si>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</si>
  <si>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</si>
  <si>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</si>
  <si>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</si>
  <si>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</si>
  <si>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</si>
  <si>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</si>
  <si>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</si>
  <si>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</si>
  <si>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</si>
  <si>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</si>
  <si>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</si>
  <si>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</si>
  <si>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</si>
  <si>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</si>
  <si>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</si>
  <si>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</si>
  <si>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</si>
  <si>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</si>
  <si>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</si>
  <si>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</si>
  <si>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</si>
  <si>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</si>
  <si>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</si>
  <si>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</si>
  <si>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</si>
  <si>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</si>
  <si>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</si>
  <si>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</si>
  <si>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</si>
  <si>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</si>
  <si>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</si>
  <si>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</si>
  <si>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</si>
  <si>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</si>
  <si>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</si>
  <si>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</si>
  <si>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</si>
  <si>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</si>
  <si>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</si>
  <si>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</si>
  <si>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</si>
  <si>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</si>
  <si>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</si>
  <si>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</si>
  <si>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</si>
  <si>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</si>
  <si>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</si>
  <si>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</si>
  <si>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</si>
  <si>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</si>
  <si>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</si>
  <si>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</si>
  <si>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</si>
  <si>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</si>
  <si>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</si>
  <si>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</si>
  <si>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</si>
  <si>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</si>
  <si>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</si>
  <si>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</si>
  <si>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</si>
  <si>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</si>
  <si>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</si>
  <si>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</si>
  <si>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</si>
  <si>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</si>
  <si>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</si>
  <si>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</si>
  <si>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</si>
  <si>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</si>
  <si>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</si>
  <si>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</si>
  <si>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</si>
  <si>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</si>
  <si>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</si>
  <si>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</si>
  <si>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</si>
  <si>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</si>
  <si>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</si>
  <si>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</si>
  <si>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</si>
  <si>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</si>
  <si>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</si>
  <si>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</si>
  <si>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</si>
  <si>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</si>
  <si>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</si>
  <si>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</si>
  <si>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</si>
  <si>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</si>
  <si>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</si>
  <si>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</si>
  <si>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</si>
  <si>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</si>
  <si>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</si>
  <si>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</si>
  <si>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</si>
  <si>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</si>
  <si>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</si>
  <si>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</si>
  <si>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</si>
  <si>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</si>
  <si>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</si>
  <si>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</si>
  <si>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</si>
  <si>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</si>
  <si>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</si>
  <si>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</si>
  <si>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</si>
  <si>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</si>
  <si>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</si>
  <si>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</si>
  <si>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</si>
  <si>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</si>
  <si>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</si>
  <si>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</si>
  <si>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</si>
  <si>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</si>
  <si>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</si>
  <si>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</si>
  <si>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</si>
  <si>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</si>
  <si>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</si>
  <si>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</si>
  <si>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</si>
  <si>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</si>
  <si>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</si>
  <si>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</si>
  <si>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</si>
  <si>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</si>
  <si>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</si>
  <si>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</si>
  <si>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</si>
  <si>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</si>
  <si>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</si>
  <si>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</si>
  <si>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</si>
  <si>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</si>
  <si>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</si>
  <si>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</si>
  <si>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</si>
  <si>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</si>
  <si>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</si>
  <si>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</si>
  <si>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</si>
  <si>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</si>
  <si>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</si>
  <si>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</si>
  <si>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</si>
  <si>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</si>
  <si>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</si>
  <si>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</si>
  <si>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</si>
  <si>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</si>
  <si>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</si>
  <si>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</si>
  <si>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</si>
  <si>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</si>
  <si>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</si>
  <si>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</si>
  <si>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</si>
  <si>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</si>
  <si>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</si>
  <si>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</si>
  <si>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</si>
  <si>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</si>
  <si>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</si>
  <si>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</si>
  <si>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</si>
  <si>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</si>
  <si>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</si>
  <si>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</si>
  <si>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</si>
  <si>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</si>
  <si>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</si>
  <si>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</si>
  <si>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</si>
  <si>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</si>
  <si>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</si>
  <si>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</si>
  <si>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</si>
  <si>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</si>
  <si>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</si>
  <si>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</si>
  <si>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</si>
  <si>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</si>
  <si>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</si>
  <si>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</si>
  <si>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</si>
  <si>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</si>
  <si>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</si>
  <si>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</si>
  <si>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</si>
  <si>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</si>
  <si>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</si>
  <si>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</si>
  <si>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</si>
  <si>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</si>
  <si>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</si>
  <si>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</si>
  <si>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</si>
  <si>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</si>
  <si>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</si>
  <si>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</si>
  <si>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</si>
  <si>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</si>
  <si>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</si>
  <si>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</si>
  <si>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</si>
  <si>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</si>
  <si>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</si>
  <si>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</si>
  <si>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</si>
  <si>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</si>
  <si>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</si>
  <si>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</si>
  <si>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</si>
  <si>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</si>
  <si>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</si>
  <si>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</si>
  <si>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</si>
  <si>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</si>
  <si>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</si>
  <si>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</si>
  <si>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</si>
  <si>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</si>
  <si>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</si>
  <si>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</si>
  <si>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</si>
  <si>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</si>
  <si>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</si>
  <si>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</si>
  <si>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</si>
  <si>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</si>
  <si>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</si>
  <si>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</si>
  <si>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</si>
  <si>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</si>
  <si>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</si>
  <si>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</si>
  <si>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</si>
  <si>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</si>
  <si>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</si>
  <si>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</si>
  <si>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</si>
  <si>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</si>
  <si>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</si>
  <si>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</si>
  <si>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</si>
  <si>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</si>
  <si>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</si>
  <si>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</si>
  <si>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</si>
  <si>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</si>
  <si>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</si>
  <si>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</si>
  <si>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</si>
  <si>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</si>
  <si>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</si>
  <si>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</si>
  <si>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</si>
  <si>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</si>
  <si>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</si>
  <si>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</si>
  <si>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</si>
  <si>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</si>
  <si>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</si>
  <si>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</si>
  <si>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</si>
  <si>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</si>
  <si>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</si>
  <si>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</si>
  <si>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</si>
  <si>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</si>
  <si>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</si>
  <si>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</si>
  <si>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</si>
  <si>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</si>
  <si>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</si>
  <si>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</si>
  <si>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</si>
  <si>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</si>
  <si>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</si>
  <si>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</si>
  <si>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</si>
  <si>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</si>
  <si>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</si>
  <si>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</si>
  <si>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</si>
  <si>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</si>
  <si>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</si>
  <si>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</si>
  <si>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</si>
  <si>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</si>
  <si>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</si>
  <si>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</si>
  <si>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</si>
  <si>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</si>
  <si>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</si>
  <si>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</si>
  <si>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</si>
  <si>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</si>
  <si>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</si>
  <si>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</si>
  <si>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</si>
  <si>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</si>
  <si>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</si>
  <si>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</si>
  <si>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</si>
  <si>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</si>
  <si>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</si>
  <si>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</si>
  <si>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</si>
  <si>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</si>
  <si>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</si>
  <si>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</si>
  <si>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</si>
  <si>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</si>
  <si>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</si>
  <si>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</si>
  <si>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</si>
  <si>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</si>
  <si>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</si>
  <si>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</si>
  <si>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</si>
  <si>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</si>
  <si>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</si>
  <si>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</si>
  <si>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</si>
  <si>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</si>
  <si>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</si>
  <si>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</si>
  <si>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</si>
  <si>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</si>
  <si>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</si>
  <si>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</si>
  <si>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</si>
  <si>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</si>
  <si>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</si>
  <si>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</si>
  <si>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</si>
  <si>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</si>
  <si>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</si>
  <si>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</si>
  <si>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</si>
  <si>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</si>
  <si>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</si>
  <si>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</si>
  <si>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</si>
  <si>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</si>
  <si>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</si>
  <si>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</si>
  <si>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</si>
  <si>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</si>
  <si>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</si>
  <si>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</si>
  <si>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</si>
  <si>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</si>
  <si>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</si>
  <si>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</si>
  <si>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</si>
  <si>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</si>
  <si>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</si>
  <si>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</si>
  <si>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</si>
  <si>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</si>
  <si>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</si>
  <si>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</si>
  <si>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</si>
  <si>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</si>
  <si>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</si>
  <si>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</si>
  <si>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</si>
  <si>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</si>
  <si>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</si>
  <si>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</si>
  <si>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</si>
  <si>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</si>
  <si>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</si>
  <si>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</si>
  <si>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</si>
  <si>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</si>
  <si>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</si>
  <si>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</si>
  <si>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</si>
  <si>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</si>
  <si>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</si>
  <si>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</si>
  <si>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</si>
  <si>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</si>
  <si>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</si>
  <si>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</si>
  <si>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</si>
  <si>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</si>
  <si>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</si>
  <si>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</si>
  <si>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</si>
  <si>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</si>
  <si>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</si>
  <si>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</si>
  <si>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</si>
  <si>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</si>
  <si>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</si>
  <si>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</si>
  <si>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</si>
  <si>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</si>
  <si>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</si>
  <si>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</si>
  <si>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</si>
  <si>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</si>
  <si>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</si>
  <si>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</si>
  <si>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</si>
  <si>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</si>
  <si>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</si>
  <si>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</si>
  <si>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</si>
  <si>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</si>
  <si>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</si>
  <si>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</si>
  <si>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</si>
  <si>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</si>
  <si>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</si>
  <si>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</si>
  <si>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</si>
  <si>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</si>
  <si>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</si>
  <si>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</si>
  <si>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</si>
  <si>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</si>
  <si>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</si>
  <si>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</si>
  <si>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</si>
  <si>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</si>
  <si>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</si>
  <si>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</si>
  <si>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</si>
  <si>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</si>
  <si>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</si>
  <si>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</si>
  <si>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</si>
  <si>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</si>
  <si>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</si>
  <si>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</si>
  <si>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</si>
  <si>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</si>
  <si>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</si>
  <si>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</si>
  <si>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</si>
  <si>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</si>
  <si>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</si>
  <si>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</si>
  <si>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</si>
  <si>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</si>
  <si>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</si>
  <si>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</si>
  <si>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</si>
  <si>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</si>
  <si>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</si>
  <si>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</si>
  <si>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</si>
  <si>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</si>
  <si>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</si>
  <si>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</si>
  <si>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</si>
  <si>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</si>
  <si>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</si>
  <si>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</si>
  <si>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</si>
  <si>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</si>
  <si>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</si>
  <si>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</si>
  <si>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</si>
  <si>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</si>
  <si>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</si>
  <si>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</si>
  <si>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</si>
  <si>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</si>
  <si>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</si>
  <si>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</si>
  <si>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</si>
  <si>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</si>
  <si>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</si>
  <si>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</si>
  <si>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</si>
  <si>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</si>
  <si>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</si>
  <si>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</si>
  <si>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</si>
  <si>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</si>
  <si>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</si>
  <si>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</si>
  <si>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</si>
  <si>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</si>
  <si>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</si>
  <si>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</si>
  <si>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</si>
  <si>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</si>
  <si>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</si>
  <si>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</si>
  <si>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</si>
  <si>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</si>
  <si>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</si>
  <si>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</si>
  <si>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</si>
  <si>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</si>
  <si>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</si>
  <si>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</si>
  <si>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</si>
  <si>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</si>
  <si>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</si>
  <si>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</si>
  <si>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</si>
  <si>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</si>
  <si>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</si>
  <si>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</si>
  <si>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</si>
  <si>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</si>
  <si>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</si>
  <si>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</si>
  <si>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</si>
  <si>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</si>
  <si>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</si>
  <si>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</si>
  <si>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</si>
  <si>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</si>
  <si>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</si>
  <si>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</si>
  <si>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</si>
  <si>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</si>
  <si>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</si>
  <si>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</si>
  <si>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</si>
  <si>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</si>
  <si>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</si>
  <si>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</si>
  <si>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</si>
  <si>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</si>
  <si>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</si>
  <si>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</si>
  <si>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</si>
  <si>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</si>
  <si>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</si>
  <si>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</si>
  <si>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</si>
  <si>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</si>
  <si>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</si>
  <si>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</si>
  <si>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</si>
  <si>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</si>
  <si>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</si>
  <si>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</si>
  <si>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</si>
  <si>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</si>
  <si>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</si>
  <si>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</si>
  <si>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</si>
  <si>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</si>
  <si>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</si>
  <si>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</si>
  <si>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</si>
  <si>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</si>
  <si>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</si>
  <si>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</si>
  <si>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</si>
  <si>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</si>
  <si>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</si>
  <si>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</si>
  <si>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</si>
  <si>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</si>
  <si>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</si>
  <si>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</si>
  <si>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</si>
  <si>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</si>
  <si>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</si>
  <si>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</si>
  <si>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</si>
  <si>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</si>
  <si>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</si>
  <si>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</si>
  <si>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</si>
  <si>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</si>
  <si>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</si>
  <si>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</si>
  <si>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</si>
  <si>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</si>
  <si>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</si>
  <si>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</si>
  <si>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</si>
  <si>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</si>
  <si>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</si>
  <si>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</si>
  <si>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</si>
  <si>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</si>
  <si>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</si>
  <si>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</si>
  <si>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</si>
  <si>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</si>
  <si>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</si>
  <si>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</si>
  <si>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</si>
  <si>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</si>
  <si>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</si>
  <si>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</si>
  <si>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</si>
  <si>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</si>
  <si>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</si>
  <si>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</si>
  <si>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</si>
  <si>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</si>
  <si>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</si>
  <si>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</si>
  <si>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</si>
  <si>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</si>
  <si>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</si>
  <si>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</si>
  <si>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</si>
  <si>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</si>
  <si>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</si>
  <si>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</si>
  <si>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</si>
  <si>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</si>
  <si>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</si>
  <si>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</si>
  <si>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</si>
  <si>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</si>
  <si>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</si>
  <si>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</si>
  <si>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</si>
  <si>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</si>
  <si>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</si>
  <si>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</si>
  <si>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</si>
  <si>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</si>
  <si>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</si>
  <si>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</si>
  <si>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</si>
  <si>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</si>
  <si>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</si>
  <si>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</si>
  <si>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</si>
  <si>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</si>
  <si>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</si>
  <si>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</si>
  <si>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</si>
  <si>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</si>
  <si>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</si>
  <si>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</si>
  <si>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</si>
  <si>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</si>
  <si>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</si>
  <si>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</si>
  <si>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</si>
  <si>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</si>
  <si>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</si>
  <si>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</si>
  <si>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</si>
  <si>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</si>
  <si>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</si>
  <si>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</si>
  <si>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</si>
  <si>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</si>
  <si>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</si>
  <si>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</si>
  <si>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</si>
  <si>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</si>
  <si>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</si>
  <si>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</si>
  <si>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</si>
  <si>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</si>
  <si>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</si>
  <si>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</si>
  <si>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</si>
  <si>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</si>
  <si>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</si>
  <si>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</si>
  <si>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</si>
  <si>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</si>
  <si>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</si>
  <si>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</si>
  <si>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</si>
  <si>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</si>
  <si>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</si>
  <si>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</si>
  <si>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</si>
  <si>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</si>
  <si>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</si>
  <si>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</si>
  <si>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</si>
  <si>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</si>
  <si>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</si>
  <si>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</si>
  <si>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</si>
  <si>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</si>
  <si>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</si>
  <si>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</si>
  <si>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</si>
  <si>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</si>
  <si>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</si>
  <si>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</si>
  <si>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</si>
  <si>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</si>
  <si>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</si>
  <si>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</si>
  <si>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</si>
  <si>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</si>
  <si>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</si>
  <si>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</si>
  <si>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</si>
  <si>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</si>
  <si>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</si>
  <si>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</si>
  <si>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</si>
  <si>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</si>
  <si>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</si>
  <si>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</si>
  <si>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</si>
  <si>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</si>
  <si>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</si>
  <si>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</si>
  <si>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</si>
  <si>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</si>
  <si>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</si>
  <si>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</si>
  <si>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</si>
  <si>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</si>
  <si>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</si>
  <si>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</si>
  <si>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</si>
  <si>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</si>
  <si>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</si>
  <si>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</si>
  <si>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</si>
  <si>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</si>
  <si>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</si>
  <si>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</si>
  <si>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</si>
  <si>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</si>
  <si>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</si>
  <si>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</si>
  <si>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</si>
  <si>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</si>
  <si>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</si>
  <si>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</si>
  <si>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</si>
  <si>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</si>
  <si>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</si>
  <si>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</si>
  <si>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</si>
  <si>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</si>
  <si>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</si>
  <si>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</si>
  <si>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</si>
  <si>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</si>
  <si>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</si>
  <si>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</si>
  <si>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</si>
  <si>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</si>
  <si>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</si>
  <si>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</si>
  <si>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</si>
  <si>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</si>
  <si>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</si>
  <si>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</si>
  <si>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</si>
  <si>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</si>
  <si>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</si>
  <si>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</si>
  <si>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</si>
  <si>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</si>
  <si>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</si>
  <si>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</si>
  <si>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</si>
  <si>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</si>
  <si>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</si>
  <si>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</si>
  <si>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</si>
  <si>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</si>
  <si>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</si>
  <si>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</si>
  <si>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</si>
  <si>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</si>
  <si>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</si>
  <si>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</si>
  <si>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</si>
  <si>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</si>
  <si>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</si>
  <si>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</si>
  <si>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</si>
  <si>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</si>
  <si>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</si>
  <si>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</si>
  <si>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</si>
  <si>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</si>
  <si>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</si>
  <si>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</si>
  <si>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</si>
  <si>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</si>
  <si>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</si>
  <si>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</si>
  <si>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</si>
  <si>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</si>
  <si>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</si>
  <si>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</si>
  <si>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</si>
  <si>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</si>
  <si>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</si>
  <si>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</si>
  <si>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</si>
  <si>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</si>
  <si>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</si>
  <si>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</si>
  <si>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</si>
  <si>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</si>
  <si>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</si>
  <si>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</si>
  <si>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</si>
  <si>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</si>
  <si>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</si>
  <si>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</si>
  <si>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</si>
  <si>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</si>
  <si>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</si>
  <si>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</si>
  <si>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</si>
  <si>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</si>
  <si>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</si>
  <si>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</si>
  <si>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</si>
  <si>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</si>
  <si>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</si>
  <si>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</si>
  <si>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</si>
  <si>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</si>
  <si>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</si>
  <si>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</si>
  <si>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</si>
  <si>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</si>
  <si>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</si>
  <si>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</si>
  <si>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</si>
  <si>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</si>
  <si>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</si>
  <si>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</si>
  <si>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</si>
  <si>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</si>
  <si>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</si>
  <si>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</si>
  <si>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</si>
  <si>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</si>
  <si>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</si>
  <si>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</si>
  <si>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</si>
  <si>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</si>
  <si>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</si>
  <si>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</si>
  <si>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</si>
  <si>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</si>
  <si>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</si>
  <si>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</si>
  <si>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</si>
  <si>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</si>
  <si>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</si>
  <si>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</si>
  <si>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</si>
  <si>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</si>
  <si>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</si>
  <si>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</si>
  <si>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</si>
  <si>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</si>
  <si>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</si>
  <si>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</si>
  <si>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</si>
  <si>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</si>
  <si>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</si>
  <si>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</si>
  <si>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</si>
  <si>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</si>
  <si>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</si>
  <si>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</si>
  <si>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</si>
  <si>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</si>
  <si>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</si>
  <si>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</si>
  <si>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</si>
  <si>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</si>
  <si>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</si>
  <si>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</si>
  <si>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</si>
  <si>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</si>
  <si>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</si>
  <si>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</si>
  <si>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</si>
  <si>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</si>
  <si>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</si>
  <si>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</si>
  <si>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</si>
  <si>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</si>
  <si>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</si>
  <si>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</si>
  <si>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</si>
  <si>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</si>
  <si>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</si>
  <si>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</si>
  <si>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</si>
  <si>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</si>
  <si>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</si>
  <si>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</si>
  <si>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</si>
  <si>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</si>
  <si>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</si>
  <si>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</si>
  <si>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</si>
  <si>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</si>
  <si>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</si>
  <si>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</si>
  <si>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</si>
  <si>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</si>
  <si>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</si>
  <si>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</si>
  <si>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</si>
  <si>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</si>
  <si>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</si>
  <si>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</si>
  <si>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</si>
  <si>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</si>
  <si>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</si>
  <si>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</si>
  <si>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</si>
  <si>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</si>
  <si>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</si>
  <si>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</si>
  <si>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</si>
  <si>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</si>
  <si>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</si>
  <si>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</si>
  <si>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</si>
  <si>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</si>
  <si>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</si>
  <si>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</si>
  <si>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</si>
  <si>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</si>
  <si>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</si>
  <si>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</si>
  <si>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</si>
  <si>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</si>
  <si>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</si>
  <si>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</si>
  <si>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</si>
  <si>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</si>
  <si>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</si>
  <si>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</si>
  <si>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</si>
  <si>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</si>
  <si>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</si>
  <si>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</si>
  <si>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</si>
  <si>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</si>
  <si>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</si>
  <si>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</si>
  <si>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</si>
  <si>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</si>
  <si>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</si>
  <si>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</si>
  <si>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</si>
  <si>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</si>
  <si>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</si>
  <si>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</si>
  <si>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</si>
  <si>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</si>
  <si>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</si>
  <si>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</si>
  <si>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</si>
  <si>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</si>
  <si>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</si>
  <si>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</si>
  <si>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</si>
  <si>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</si>
  <si>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</si>
  <si>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</si>
  <si>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</si>
  <si>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</si>
  <si>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</si>
  <si>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</si>
  <si>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</si>
  <si>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</si>
  <si>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</si>
  <si>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</si>
  <si>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</si>
  <si>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</si>
  <si>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</si>
  <si>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</si>
  <si>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</si>
  <si>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</si>
  <si>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</si>
  <si>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</si>
  <si>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</si>
  <si>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</si>
  <si>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</si>
  <si>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</si>
  <si>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</si>
  <si>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</si>
  <si>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</si>
  <si>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</si>
  <si>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</si>
  <si>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</si>
  <si>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</si>
  <si>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</si>
  <si>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</si>
  <si>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</si>
  <si>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</si>
  <si>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</si>
  <si>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</si>
  <si>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</si>
  <si>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</si>
  <si>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</si>
  <si>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</si>
  <si>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</si>
  <si>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</si>
  <si>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</si>
  <si>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</si>
  <si>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</si>
  <si>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</si>
  <si>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</si>
  <si>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</si>
  <si>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</si>
  <si>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</si>
  <si>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</si>
  <si>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</si>
  <si>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</si>
  <si>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</si>
  <si>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</si>
  <si>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</si>
  <si>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</si>
  <si>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</si>
  <si>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</si>
  <si>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</si>
  <si>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</si>
  <si>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</si>
  <si>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</si>
  <si>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</si>
  <si>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</si>
  <si>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</si>
  <si>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</si>
  <si>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</si>
  <si>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</si>
  <si>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</si>
  <si>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</si>
  <si>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</si>
  <si>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</si>
  <si>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</si>
  <si>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</si>
  <si>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</si>
  <si>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</si>
  <si>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</si>
  <si>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</si>
  <si>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</si>
  <si>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</si>
  <si>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</si>
  <si>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</si>
  <si>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</si>
  <si>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</si>
  <si>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</si>
  <si>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</si>
  <si>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</si>
  <si>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</si>
  <si>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</si>
  <si>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</si>
  <si>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</si>
  <si>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</si>
  <si>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</si>
  <si>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</si>
  <si>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</si>
  <si>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</si>
  <si>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</si>
  <si>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</si>
  <si>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</si>
  <si>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</si>
  <si>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</si>
  <si>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</si>
  <si>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</si>
  <si>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</si>
  <si>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</si>
  <si>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</si>
  <si>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</si>
  <si>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</si>
  <si>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</si>
  <si>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</si>
  <si>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</si>
  <si>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</si>
  <si>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</si>
  <si>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</si>
  <si>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</si>
  <si>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</si>
  <si>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</si>
  <si>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</si>
  <si>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</si>
  <si>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</si>
  <si>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</si>
  <si>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</si>
  <si>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</si>
  <si>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</si>
  <si>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</si>
  <si>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</si>
  <si>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</si>
  <si>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</si>
  <si>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</si>
  <si>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</si>
  <si>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</si>
  <si>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</si>
  <si>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</si>
  <si>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</si>
  <si>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</si>
  <si>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</si>
  <si>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</si>
  <si>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</si>
  <si>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</si>
  <si>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</si>
  <si>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</si>
  <si>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</si>
  <si>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</si>
  <si>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</si>
  <si>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</si>
  <si>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</si>
  <si>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</si>
  <si>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</si>
  <si>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</si>
  <si>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</si>
  <si>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</si>
  <si>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</si>
  <si>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</si>
  <si>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</si>
  <si>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</si>
  <si>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</si>
  <si>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</si>
  <si>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</si>
  <si>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</si>
  <si>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</si>
  <si>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</si>
  <si>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</si>
  <si>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</si>
  <si>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</si>
  <si>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</si>
  <si>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</si>
  <si>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</si>
  <si>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</si>
  <si>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</si>
  <si>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</si>
  <si>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</si>
  <si>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</si>
  <si>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</si>
  <si>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</si>
  <si>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</si>
  <si>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</si>
  <si>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</si>
  <si>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</si>
  <si>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</si>
  <si>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</si>
  <si>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</si>
  <si>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</si>
  <si>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</si>
  <si>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</si>
  <si>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</si>
  <si>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</si>
  <si>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</si>
  <si>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</si>
  <si>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</si>
  <si>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</si>
  <si>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</si>
  <si>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</si>
  <si>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</si>
  <si>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</si>
  <si>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</si>
  <si>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</si>
  <si>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</si>
  <si>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</si>
  <si>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</si>
  <si>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</si>
  <si>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</si>
  <si>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</si>
  <si>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</si>
  <si>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</si>
  <si>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</si>
  <si>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</si>
  <si>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</si>
  <si>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</si>
  <si>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</si>
  <si>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</si>
  <si>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</si>
  <si>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</si>
  <si>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</si>
  <si>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</si>
  <si>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</si>
  <si>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</si>
  <si>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</si>
  <si>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</si>
  <si>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</si>
  <si>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</si>
  <si>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</si>
  <si>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</si>
  <si>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</si>
  <si>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</si>
  <si>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</si>
  <si>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</si>
  <si>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</si>
  <si>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</si>
  <si>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</si>
  <si>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</si>
  <si>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</si>
  <si>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</si>
  <si>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</si>
  <si>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</si>
  <si>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</si>
  <si>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</si>
  <si>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</si>
  <si>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</si>
  <si>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</si>
  <si>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</si>
  <si>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</si>
  <si>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</si>
  <si>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</si>
  <si>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</si>
  <si>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</si>
  <si>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</si>
  <si>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</si>
  <si>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</si>
  <si>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</si>
  <si>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</si>
  <si>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</si>
  <si>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</si>
  <si>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</si>
  <si>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</si>
  <si>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</si>
  <si>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</si>
  <si>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</si>
  <si>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</si>
  <si>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</si>
  <si>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</si>
  <si>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</si>
  <si>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</si>
  <si>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</si>
  <si>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</si>
  <si>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</si>
  <si>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</si>
  <si>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</si>
  <si>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</si>
  <si>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</si>
  <si>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</si>
  <si>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</si>
  <si>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</si>
  <si>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</si>
  <si>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</si>
  <si>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</si>
  <si>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</si>
  <si>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</si>
  <si>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</si>
  <si>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</si>
  <si>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</si>
  <si>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</si>
  <si>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</si>
  <si>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</si>
  <si>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</si>
  <si>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</si>
  <si>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</si>
  <si>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</si>
  <si>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</si>
  <si>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</si>
  <si>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</si>
  <si>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</si>
  <si>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</si>
  <si>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</si>
  <si>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</si>
  <si>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</si>
  <si>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</si>
  <si>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</si>
  <si>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</si>
  <si>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</si>
  <si>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</si>
  <si>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</si>
  <si>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</si>
  <si>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</si>
  <si>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</si>
  <si>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</si>
  <si>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</si>
  <si>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</si>
  <si>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</si>
  <si>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</si>
  <si>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</si>
  <si>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</si>
  <si>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</si>
  <si>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</si>
  <si>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</si>
  <si>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</si>
  <si>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</si>
  <si>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</si>
  <si>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</si>
  <si>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</si>
  <si>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</si>
  <si>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</si>
  <si>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</si>
  <si>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</si>
  <si>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</si>
  <si>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</si>
  <si>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</si>
  <si>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</si>
  <si>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</si>
  <si>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</si>
  <si>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</si>
  <si>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</si>
  <si>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</si>
  <si>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</si>
  <si>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</si>
  <si>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</si>
  <si>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</si>
  <si>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</si>
  <si>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</si>
  <si>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</si>
  <si>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</si>
  <si>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</si>
  <si>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</si>
  <si>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</si>
  <si>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</si>
  <si>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</si>
  <si>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</si>
  <si>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</si>
  <si>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</si>
  <si>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</si>
  <si>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</si>
  <si>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</si>
  <si>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</si>
  <si>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</si>
  <si>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</si>
  <si>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</si>
  <si>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</si>
  <si>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</si>
  <si>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</si>
  <si>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</si>
  <si>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</si>
  <si>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</si>
  <si>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</si>
  <si>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</si>
  <si>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</si>
  <si>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</si>
  <si>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</si>
  <si>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</si>
  <si>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</si>
  <si>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</si>
  <si>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</si>
  <si>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</si>
  <si>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</si>
  <si>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</si>
  <si>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</si>
  <si>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</si>
  <si>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</si>
  <si>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</si>
  <si>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</si>
  <si>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</si>
  <si>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</si>
  <si>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</si>
  <si>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</si>
  <si>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</si>
  <si>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</si>
  <si>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</si>
  <si>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</si>
  <si>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</si>
  <si>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</si>
  <si>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</si>
  <si>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</si>
  <si>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</si>
  <si>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</si>
  <si>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</si>
  <si>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</si>
  <si>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</si>
  <si>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</si>
  <si>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</si>
  <si>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</si>
  <si>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</si>
  <si>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</si>
  <si>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</si>
  <si>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</si>
  <si>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</si>
  <si>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</si>
  <si>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</si>
  <si>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</si>
  <si>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</si>
  <si>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</si>
  <si>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</si>
  <si>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</si>
  <si>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</si>
  <si>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</si>
  <si>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</si>
  <si>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</si>
  <si>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</si>
  <si>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</si>
  <si>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</si>
  <si>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</si>
  <si>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</si>
  <si>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</si>
  <si>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</si>
  <si>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</si>
  <si>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</si>
  <si>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</si>
  <si>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</si>
  <si>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</si>
  <si>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</si>
  <si>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</si>
  <si>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</si>
  <si>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</si>
  <si>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</si>
  <si>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</si>
  <si>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</si>
  <si>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</si>
  <si>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</si>
  <si>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</si>
  <si>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</si>
  <si>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</si>
  <si>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</si>
  <si>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</si>
  <si>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</si>
  <si>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</si>
  <si>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</si>
  <si>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</si>
  <si>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</si>
  <si>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</si>
  <si>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</si>
  <si>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</si>
  <si>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</si>
  <si>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</si>
  <si>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</si>
  <si>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</si>
  <si>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</si>
  <si>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</si>
  <si>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</si>
  <si>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</si>
  <si>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</si>
  <si>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</si>
  <si>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</si>
  <si>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</si>
  <si>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</si>
  <si>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</si>
  <si>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</si>
  <si>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</si>
  <si>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</si>
  <si>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</si>
  <si>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</si>
  <si>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</si>
  <si>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</si>
  <si>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</si>
  <si>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</si>
  <si>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</si>
  <si>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</si>
  <si>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</si>
  <si>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</si>
  <si>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</si>
  <si>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</si>
  <si>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</si>
  <si>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</si>
  <si>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</si>
  <si>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</si>
  <si>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</si>
  <si>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</si>
  <si>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</si>
  <si>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</si>
  <si>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</si>
  <si>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</si>
  <si>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</si>
  <si>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</si>
  <si>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</si>
  <si>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</si>
  <si>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</si>
  <si>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</si>
  <si>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</si>
  <si>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</si>
  <si>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</si>
  <si>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</si>
  <si>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</si>
  <si>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</si>
  <si>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</si>
  <si>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</si>
  <si>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</si>
  <si>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</si>
  <si>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</si>
  <si>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</si>
  <si>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</si>
  <si>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</si>
  <si>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</si>
  <si>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</si>
  <si>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</si>
  <si>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</si>
  <si>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</si>
  <si>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</si>
  <si>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</si>
  <si>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</si>
  <si>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</si>
  <si>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</si>
  <si>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</si>
  <si>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</si>
  <si>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</si>
  <si>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</si>
  <si>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</si>
  <si>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</si>
  <si>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</si>
  <si>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</si>
  <si>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</si>
  <si>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</si>
  <si>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</si>
  <si>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</si>
  <si>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</si>
  <si>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</si>
  <si>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</si>
  <si>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</si>
  <si>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</si>
  <si>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</si>
  <si>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</si>
  <si>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</si>
  <si>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</si>
  <si>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</si>
  <si>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</si>
  <si>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</si>
  <si>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</si>
  <si>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</si>
  <si>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</si>
  <si>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</si>
  <si>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</si>
  <si>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</si>
  <si>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</si>
  <si>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</si>
  <si>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</si>
  <si>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</si>
  <si>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</si>
  <si>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</si>
  <si>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</si>
  <si>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</si>
  <si>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</si>
  <si>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</si>
  <si>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</si>
  <si>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</si>
  <si>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</si>
  <si>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</si>
  <si>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</si>
  <si>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</si>
  <si>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</si>
  <si>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</si>
  <si>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</si>
  <si>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</si>
  <si>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</si>
  <si>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</si>
  <si>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</si>
  <si>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</si>
  <si>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</si>
  <si>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</si>
  <si>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</si>
  <si>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</si>
  <si>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</si>
  <si>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</si>
  <si>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</si>
  <si>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</si>
  <si>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</si>
  <si>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</si>
  <si>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</si>
  <si>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</si>
  <si>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</si>
  <si>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</si>
  <si>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</si>
  <si>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</si>
  <si>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</si>
  <si>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</si>
  <si>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</si>
  <si>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</si>
  <si>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</si>
  <si>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</si>
  <si>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</si>
  <si>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</si>
  <si>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</si>
  <si>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</si>
  <si>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</si>
  <si>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</si>
  <si>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</si>
  <si>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</si>
  <si>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</si>
  <si>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</si>
  <si>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</si>
  <si>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</si>
  <si>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</si>
  <si>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</si>
  <si>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</si>
  <si>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</si>
  <si>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</si>
  <si>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</si>
  <si>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</si>
  <si>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</si>
  <si>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</si>
  <si>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</si>
  <si>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</si>
  <si>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</si>
  <si>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</si>
  <si>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</si>
  <si>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</si>
  <si>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</si>
  <si>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</si>
  <si>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</si>
  <si>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</si>
  <si>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</si>
  <si>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</si>
  <si>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</si>
  <si>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</si>
  <si>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</si>
  <si>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</si>
  <si>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</si>
  <si>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</si>
  <si>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</si>
  <si>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</si>
  <si>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</si>
  <si>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</si>
  <si>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</si>
  <si>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</si>
  <si>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</si>
  <si>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</si>
  <si>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</si>
  <si>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</si>
  <si>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</si>
  <si>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</si>
  <si>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</si>
  <si>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</si>
  <si>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</si>
  <si>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</si>
  <si>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</si>
  <si>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</si>
  <si>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</si>
  <si>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</si>
  <si>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</si>
  <si>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</si>
  <si>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</si>
  <si>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</si>
  <si>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</si>
  <si>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</si>
  <si>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</si>
  <si>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</si>
  <si>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</si>
  <si>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</si>
  <si>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</si>
  <si>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</si>
  <si>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</si>
  <si>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</si>
  <si>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</si>
  <si>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</si>
  <si>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</si>
  <si>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</si>
  <si>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</si>
  <si>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</si>
  <si>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</si>
  <si>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</si>
  <si>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</si>
  <si>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</si>
  <si>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</si>
  <si>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</si>
  <si>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</si>
  <si>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</si>
  <si>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</si>
  <si>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</si>
  <si>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</si>
  <si>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</si>
  <si>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</si>
  <si>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</si>
  <si>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</si>
  <si>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</si>
  <si>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</si>
  <si>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</si>
  <si>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</si>
  <si>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</si>
  <si>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</si>
  <si>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</si>
  <si>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</si>
  <si>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</si>
  <si>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</si>
  <si>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</si>
  <si>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</si>
  <si>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</si>
  <si>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</si>
  <si>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</si>
  <si>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</si>
  <si>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</si>
  <si>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</si>
  <si>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</si>
  <si>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</si>
  <si>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</si>
  <si>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</si>
  <si>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</si>
  <si>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</si>
  <si>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</si>
  <si>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</si>
  <si>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</si>
  <si>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</si>
  <si>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</si>
  <si>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</si>
  <si>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</si>
  <si>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</si>
  <si>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</si>
  <si>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</si>
  <si>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</si>
  <si>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</si>
  <si>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</si>
  <si>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</si>
  <si>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</si>
  <si>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</si>
  <si>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</si>
  <si>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</si>
  <si>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</si>
  <si>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</si>
  <si>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</si>
  <si>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</si>
  <si>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</si>
  <si>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</si>
  <si>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</si>
  <si>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</si>
  <si>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</si>
  <si>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</si>
  <si>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</si>
  <si>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</si>
  <si>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</si>
  <si>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</si>
  <si>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</si>
  <si>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</si>
  <si>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</si>
  <si>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</si>
  <si>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</si>
  <si>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</si>
  <si>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</si>
  <si>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</si>
  <si>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</si>
  <si>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</si>
  <si>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</si>
  <si>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</si>
  <si>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</si>
  <si>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</si>
  <si>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</si>
  <si>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</si>
  <si>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</si>
  <si>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</si>
  <si>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</si>
  <si>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</si>
  <si>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</si>
  <si>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</si>
  <si>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</si>
  <si>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</si>
  <si>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</si>
  <si>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</si>
  <si>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</si>
  <si>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</si>
  <si>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</si>
  <si>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</si>
  <si>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</si>
  <si>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</si>
  <si>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</si>
  <si>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</si>
  <si>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</si>
  <si>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</si>
  <si>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</si>
  <si>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</si>
  <si>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</si>
  <si>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</si>
  <si>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</si>
  <si>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</si>
  <si>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</si>
  <si>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</si>
  <si>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</si>
  <si>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</si>
  <si>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</si>
  <si>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</si>
  <si>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</si>
  <si>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</si>
  <si>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</si>
  <si>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</si>
  <si>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</si>
  <si>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</si>
  <si>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</si>
  <si>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</si>
  <si>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</si>
  <si>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</si>
  <si>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</si>
  <si>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</si>
  <si>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</si>
  <si>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</si>
  <si>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</si>
  <si>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</si>
  <si>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</si>
  <si>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</si>
  <si>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</si>
  <si>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</si>
  <si>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</si>
  <si>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</si>
  <si>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</si>
  <si>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</si>
  <si>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</si>
  <si>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</si>
  <si>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</si>
  <si>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</si>
  <si>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</si>
  <si>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</si>
  <si>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</si>
  <si>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</si>
  <si>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</si>
  <si>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</si>
  <si>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</si>
  <si>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</si>
  <si>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</si>
  <si>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</si>
  <si>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</si>
  <si>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</si>
  <si>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</si>
  <si>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</si>
  <si>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</si>
  <si>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</si>
  <si>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</si>
  <si>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</si>
  <si>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</si>
  <si>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</si>
  <si>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</si>
  <si>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</si>
  <si>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</si>
  <si>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</si>
  <si>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</si>
  <si>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</si>
  <si>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</si>
  <si>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</si>
  <si>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</si>
  <si>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</si>
  <si>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</si>
  <si>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</si>
  <si>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</si>
  <si>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</si>
  <si>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</si>
  <si>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</si>
  <si>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</si>
  <si>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</si>
  <si>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</si>
  <si>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</si>
  <si>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</si>
  <si>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</si>
  <si>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</si>
  <si>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</si>
  <si>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</si>
  <si>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</si>
  <si>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</si>
  <si>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</si>
  <si>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</si>
  <si>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</si>
  <si>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</si>
  <si>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</si>
  <si>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</si>
  <si>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</si>
  <si>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</si>
  <si>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</si>
  <si>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</si>
  <si>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</si>
  <si>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</si>
  <si>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</si>
  <si>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</si>
  <si>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</si>
  <si>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</si>
  <si>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</si>
  <si>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</si>
  <si>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</si>
  <si>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</si>
  <si>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</si>
  <si>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</si>
  <si>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</si>
  <si>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</si>
  <si>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</si>
  <si>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</si>
  <si>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</si>
  <si>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</si>
  <si>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</si>
  <si>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</si>
  <si>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</si>
  <si>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</si>
  <si>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</si>
  <si>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</si>
  <si>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</si>
  <si>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</si>
  <si>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</si>
  <si>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</si>
  <si>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</si>
  <si>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</si>
  <si>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</si>
  <si>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</si>
  <si>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</si>
  <si>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</si>
  <si>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</si>
  <si>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</si>
  <si>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</si>
  <si>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</si>
  <si>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</si>
  <si>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</si>
  <si>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</si>
  <si>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</si>
  <si>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</si>
  <si>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</si>
  <si>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</si>
  <si>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</si>
  <si>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</si>
  <si>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</si>
  <si>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</si>
  <si>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</si>
  <si>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</si>
  <si>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</si>
  <si>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</si>
  <si>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</si>
  <si>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</si>
  <si>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</si>
  <si>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</si>
  <si>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</si>
  <si>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</si>
  <si>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</si>
  <si>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</si>
  <si>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</si>
  <si>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</si>
  <si>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</si>
  <si>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</si>
  <si>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</si>
  <si>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</si>
  <si>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</si>
  <si>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</si>
  <si>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</si>
  <si>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</si>
  <si>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</si>
  <si>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</si>
  <si>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</si>
  <si>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</si>
  <si>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</si>
  <si>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</si>
  <si>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</si>
  <si>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</si>
  <si>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</si>
  <si>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</si>
  <si>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</si>
  <si>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</si>
  <si>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</si>
  <si>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</si>
  <si>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</si>
  <si>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</si>
  <si>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</si>
  <si>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</si>
  <si>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</si>
  <si>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</si>
  <si>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</si>
  <si>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</si>
  <si>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</si>
  <si>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</si>
  <si>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</si>
  <si>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</si>
  <si>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</si>
  <si>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</si>
  <si>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</si>
  <si>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</si>
  <si>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</si>
  <si>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</si>
  <si>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</si>
  <si>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</si>
  <si>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</si>
  <si>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</si>
  <si>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</si>
  <si>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</si>
  <si>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</si>
  <si>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</si>
  <si>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</si>
  <si>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</si>
  <si>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</si>
  <si>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</si>
  <si>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</si>
  <si>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</si>
  <si>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</si>
  <si>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</si>
  <si>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</si>
  <si>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</si>
  <si>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</si>
  <si>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</si>
  <si>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</si>
  <si>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</si>
  <si>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</si>
  <si>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</si>
  <si>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</si>
  <si>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</si>
  <si>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</si>
  <si>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</si>
  <si>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</si>
  <si>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</si>
  <si>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</si>
  <si>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</si>
  <si>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</si>
  <si>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</si>
  <si>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</si>
  <si>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</si>
  <si>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</si>
  <si>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</si>
  <si>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</si>
  <si>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</si>
  <si>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</si>
  <si>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</si>
  <si>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</si>
  <si>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</si>
  <si>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</si>
  <si>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</si>
  <si>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</si>
  <si>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</si>
  <si>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</si>
  <si>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</si>
  <si>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</si>
  <si>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</si>
  <si>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</si>
  <si>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</si>
  <si>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</si>
  <si>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</si>
  <si>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</si>
  <si>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</si>
  <si>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</si>
  <si>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</si>
  <si>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</si>
  <si>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</si>
  <si>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</si>
  <si>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</si>
  <si>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</si>
  <si>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</si>
  <si>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</si>
  <si>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</si>
  <si>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</si>
  <si>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</si>
  <si>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</si>
  <si>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</si>
  <si>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</si>
  <si>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</si>
  <si>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</si>
  <si>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</si>
  <si>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</si>
  <si>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</si>
  <si>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</si>
  <si>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</si>
  <si>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</si>
  <si>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</si>
  <si>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</si>
  <si>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</si>
  <si>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</si>
  <si>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</si>
  <si>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</si>
  <si>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</si>
  <si>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</si>
  <si>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</si>
  <si>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</si>
  <si>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</si>
  <si>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</si>
  <si>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</si>
  <si>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</si>
  <si>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</si>
  <si>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</si>
  <si>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</si>
  <si>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</si>
  <si>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</si>
  <si>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</si>
  <si>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</si>
  <si>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</si>
  <si>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</si>
  <si>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</si>
  <si>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</si>
  <si>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</si>
  <si>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</si>
  <si>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</si>
  <si>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</si>
  <si>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</si>
  <si>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</si>
  <si>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</si>
  <si>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</si>
  <si>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</si>
  <si>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</si>
  <si>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</si>
  <si>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</si>
  <si>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</si>
  <si>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</si>
  <si>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</si>
  <si>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</si>
  <si>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</si>
  <si>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</si>
  <si>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</si>
  <si>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</si>
  <si>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</si>
  <si>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</si>
  <si>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</si>
  <si>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</si>
  <si>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</si>
  <si>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</si>
  <si>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</si>
  <si>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</si>
  <si>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</si>
  <si>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</si>
  <si>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</si>
  <si>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</si>
  <si>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</si>
  <si>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</si>
  <si>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</si>
  <si>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</si>
  <si>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</si>
  <si>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</si>
  <si>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</si>
  <si>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</si>
  <si>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</si>
  <si>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</si>
  <si>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</si>
  <si>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</si>
  <si>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</si>
  <si>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</si>
  <si>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</si>
  <si>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</si>
  <si>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</si>
  <si>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</si>
  <si>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</si>
  <si>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</si>
  <si>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</si>
  <si>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</si>
  <si>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</si>
  <si>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</si>
  <si>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</si>
  <si>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</si>
  <si>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</si>
  <si>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</si>
  <si>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</si>
  <si>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</si>
  <si>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</si>
  <si>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</si>
  <si>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</si>
  <si>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</si>
  <si>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</si>
  <si>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</si>
  <si>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</si>
  <si>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</si>
  <si>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</si>
  <si>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</si>
  <si>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</si>
  <si>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</si>
  <si>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</si>
  <si>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</si>
  <si>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</si>
  <si>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</si>
  <si>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</si>
  <si>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</si>
  <si>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</si>
  <si>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</si>
  <si>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</si>
  <si>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</si>
  <si>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</si>
  <si>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</si>
  <si>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</si>
  <si>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</si>
  <si>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</si>
  <si>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</si>
  <si>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</si>
  <si>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</si>
  <si>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</si>
  <si>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</si>
  <si>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</si>
  <si>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</si>
  <si>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</si>
  <si>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</si>
  <si>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</si>
  <si>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</si>
  <si>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</si>
  <si>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</si>
  <si>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</si>
  <si>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</si>
  <si>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</si>
  <si>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</si>
  <si>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</si>
  <si>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</si>
  <si>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</si>
  <si>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</si>
  <si>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</si>
  <si>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</si>
  <si>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</si>
  <si>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</si>
  <si>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</si>
  <si>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</si>
  <si>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</si>
  <si>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</si>
  <si>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</si>
  <si>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</si>
  <si>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</si>
  <si>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</si>
  <si>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</si>
  <si>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</si>
  <si>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</si>
  <si>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</si>
  <si>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</si>
  <si>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</si>
  <si>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</si>
  <si>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</si>
  <si>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</si>
  <si>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</si>
  <si>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</si>
  <si>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</si>
  <si>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</si>
  <si>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</si>
  <si>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</si>
  <si>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</si>
  <si>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</si>
  <si>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</si>
  <si>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</si>
  <si>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</si>
  <si>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</si>
  <si>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</si>
  <si>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</si>
  <si>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</si>
  <si>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</si>
  <si>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</si>
  <si>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</si>
  <si>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</si>
  <si>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</si>
  <si>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</si>
  <si>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</si>
  <si>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</si>
  <si>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</si>
  <si>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</si>
  <si>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</si>
  <si>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</si>
  <si>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</si>
  <si>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</si>
  <si>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</si>
  <si>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</si>
  <si>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</si>
  <si>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</si>
  <si>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</si>
  <si>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</si>
  <si>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</si>
  <si>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</si>
  <si>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</si>
  <si>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</si>
  <si>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</si>
  <si>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</si>
  <si>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</si>
  <si>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</si>
  <si>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</si>
  <si>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</si>
  <si>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</si>
  <si>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</si>
  <si>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</si>
  <si>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</si>
  <si>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</si>
  <si>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</si>
  <si>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</si>
  <si>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</si>
  <si>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</si>
  <si>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</si>
  <si>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</si>
  <si>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</si>
  <si>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</si>
  <si>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</si>
  <si>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</si>
  <si>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</si>
  <si>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</si>
  <si>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</si>
  <si>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</si>
  <si>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</si>
  <si>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</si>
  <si>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</si>
  <si>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</si>
  <si>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</si>
  <si>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</si>
  <si>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</si>
  <si>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</si>
  <si>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</si>
  <si>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</si>
  <si>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</si>
  <si>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</si>
  <si>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</si>
  <si>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</si>
  <si>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</si>
  <si>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</si>
  <si>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</si>
  <si>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</si>
  <si>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</si>
  <si>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</si>
  <si>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</si>
  <si>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</si>
  <si>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</si>
  <si>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</si>
  <si>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</si>
  <si>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</si>
  <si>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</si>
  <si>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</si>
  <si>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</si>
  <si>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</si>
  <si>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</si>
  <si>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</si>
  <si>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</si>
  <si>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</si>
  <si>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</si>
  <si>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</si>
  <si>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</si>
  <si>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</si>
  <si>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</si>
  <si>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</si>
  <si>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</si>
  <si>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</si>
  <si>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</si>
  <si>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</si>
  <si>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</si>
  <si>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</si>
  <si>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</si>
  <si>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</si>
  <si>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</si>
  <si>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</si>
  <si>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</si>
  <si>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</si>
  <si>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</si>
  <si>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</si>
  <si>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</si>
  <si>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</si>
  <si>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</si>
  <si>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</si>
  <si>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</si>
  <si>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</si>
  <si>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</si>
  <si>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</si>
  <si>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</si>
  <si>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</si>
  <si>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</si>
  <si>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</si>
  <si>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</si>
  <si>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</si>
  <si>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</si>
  <si>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</si>
  <si>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</si>
  <si>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</si>
  <si>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</si>
  <si>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</si>
  <si>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</si>
  <si>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</si>
  <si>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</si>
  <si>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</si>
  <si>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</si>
  <si>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</si>
  <si>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</si>
  <si>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</si>
  <si>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</si>
  <si>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</si>
  <si>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</si>
  <si>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</si>
  <si>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</si>
  <si>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</si>
  <si>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</si>
  <si>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</si>
  <si>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</si>
  <si>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</si>
  <si>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</si>
  <si>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</si>
  <si>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</si>
  <si>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</si>
  <si>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</si>
  <si>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</si>
  <si>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</si>
  <si>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</si>
  <si>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</si>
  <si>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</si>
  <si>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</si>
  <si>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</si>
  <si>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</si>
  <si>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</si>
  <si>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</si>
  <si>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</si>
  <si>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</si>
  <si>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</si>
  <si>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</si>
  <si>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</si>
  <si>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</si>
  <si>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</si>
  <si>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</si>
  <si>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</si>
  <si>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</si>
  <si>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</si>
  <si>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</si>
  <si>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</si>
  <si>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</si>
  <si>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</si>
  <si>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</si>
  <si>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</si>
  <si>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</si>
  <si>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</si>
  <si>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</si>
  <si>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</si>
  <si>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</si>
  <si>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</si>
  <si>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</si>
  <si>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</si>
  <si>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</si>
  <si>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</si>
  <si>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</si>
  <si>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</si>
  <si>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</si>
  <si>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</si>
  <si>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</si>
  <si>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</si>
  <si>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</si>
  <si>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</si>
  <si>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</si>
  <si>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</si>
  <si>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</si>
  <si>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</si>
  <si>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</si>
  <si>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</si>
  <si>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</si>
  <si>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</si>
  <si>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</si>
  <si>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</si>
  <si>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</si>
  <si>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</si>
  <si>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</si>
  <si>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</si>
  <si>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</si>
  <si>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</si>
  <si>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</si>
  <si>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</si>
  <si>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</si>
  <si>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</si>
  <si>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</si>
  <si>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</si>
  <si>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</si>
  <si>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</si>
  <si>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</si>
  <si>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</si>
  <si>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</si>
  <si>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</si>
  <si>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</si>
  <si>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</si>
  <si>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</si>
  <si>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</si>
  <si>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</si>
  <si>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</si>
  <si>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</si>
  <si>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</si>
  <si>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</si>
  <si>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</si>
  <si>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</si>
  <si>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</si>
  <si>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</si>
  <si>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</si>
  <si>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</si>
  <si>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</si>
  <si>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</si>
  <si>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</si>
  <si>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</si>
  <si>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</si>
  <si>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</si>
  <si>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</si>
  <si>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</si>
  <si>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</si>
  <si>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</si>
  <si>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</si>
  <si>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</si>
  <si>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</si>
  <si>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</si>
  <si>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</si>
  <si>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</si>
  <si>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</si>
  <si>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</si>
  <si>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</si>
  <si>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</si>
  <si>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</si>
  <si>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</si>
  <si>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</si>
  <si>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</si>
  <si>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</si>
  <si>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</si>
  <si>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</si>
  <si>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</si>
  <si>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</si>
  <si>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</si>
  <si>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</si>
  <si>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</si>
  <si>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</si>
  <si>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</si>
  <si>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</si>
  <si>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</si>
  <si>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</si>
  <si>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</si>
  <si>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</si>
  <si>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</si>
  <si>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</si>
  <si>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</si>
  <si>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</si>
  <si>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</si>
  <si>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</si>
  <si>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</si>
  <si>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</si>
  <si>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</si>
  <si>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</si>
  <si>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</si>
  <si>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</si>
  <si>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</si>
  <si>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</si>
  <si>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</si>
  <si>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</si>
  <si>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</si>
  <si>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</si>
  <si>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</si>
  <si>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</si>
  <si>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</si>
  <si>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</si>
  <si>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</si>
  <si>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</si>
  <si>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</si>
  <si>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</si>
  <si>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</si>
  <si>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</si>
  <si>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</si>
  <si>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</si>
  <si>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</si>
  <si>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</si>
  <si>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</si>
  <si>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</si>
  <si>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</si>
  <si>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</si>
  <si>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</si>
  <si>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</si>
  <si>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</si>
  <si>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</si>
  <si>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</si>
  <si>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</si>
  <si>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</si>
  <si>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</si>
  <si>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</si>
  <si>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</si>
  <si>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</si>
  <si>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</si>
  <si>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</si>
  <si>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</si>
  <si>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</si>
  <si>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</si>
  <si>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</si>
  <si>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</si>
  <si>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</si>
  <si>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</si>
  <si>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</si>
  <si>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</si>
  <si>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</si>
  <si>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</si>
  <si>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</si>
  <si>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</si>
  <si>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</si>
  <si>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</si>
  <si>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</si>
  <si>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</si>
  <si>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</si>
  <si>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</si>
  <si>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</si>
  <si>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</si>
  <si>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</si>
  <si>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</si>
  <si>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</si>
  <si>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</si>
  <si>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</si>
  <si>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</si>
  <si>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</si>
  <si>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</si>
  <si>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</si>
  <si>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</si>
  <si>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</si>
  <si>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</si>
  <si>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</si>
  <si>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</si>
  <si>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</si>
  <si>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</si>
  <si>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</si>
  <si>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</si>
  <si>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</si>
  <si>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</si>
  <si>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</si>
  <si>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</si>
  <si>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</si>
  <si>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</si>
  <si>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</si>
  <si>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</si>
  <si>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</si>
  <si>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</si>
  <si>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</si>
  <si>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</si>
  <si>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</si>
  <si>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</si>
  <si>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</si>
  <si>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</si>
  <si>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</si>
  <si>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</si>
  <si>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</si>
  <si>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</si>
  <si>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</si>
  <si>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</si>
  <si>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</si>
  <si>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</si>
  <si>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</si>
  <si>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</si>
  <si>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</si>
  <si>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</si>
  <si>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</si>
  <si>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</si>
  <si>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</si>
  <si>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</si>
  <si>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</si>
  <si>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</si>
  <si>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</si>
  <si>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</si>
  <si>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</si>
  <si>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</si>
  <si>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</si>
  <si>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</si>
  <si>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</si>
  <si>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</si>
  <si>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</si>
  <si>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</si>
  <si>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</si>
  <si>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</si>
  <si>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</si>
  <si>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</si>
  <si>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</si>
  <si>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</si>
  <si>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</si>
  <si>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</si>
  <si>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</si>
  <si>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</si>
  <si>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</si>
  <si>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</si>
  <si>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</si>
  <si>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</si>
  <si>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</si>
  <si>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</si>
  <si>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</si>
  <si>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</si>
  <si>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</si>
  <si>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</si>
  <si>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</si>
  <si>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</si>
  <si>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</si>
  <si>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</si>
  <si>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</si>
  <si>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</si>
  <si>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</si>
  <si>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</si>
  <si>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</si>
  <si>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</si>
  <si>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</si>
  <si>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</si>
  <si>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</si>
  <si>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</si>
  <si>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</si>
  <si>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</si>
  <si>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</si>
  <si>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</si>
  <si>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</si>
  <si>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</si>
  <si>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</si>
  <si>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</si>
  <si>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</si>
  <si>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</si>
  <si>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</si>
  <si>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</si>
  <si>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</si>
  <si>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</si>
  <si>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</si>
  <si>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</si>
  <si>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</si>
  <si>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</si>
  <si>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</si>
  <si>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</si>
  <si>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</si>
  <si>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</si>
  <si>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</si>
  <si>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</si>
  <si>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</si>
  <si>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</si>
  <si>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</si>
  <si>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</si>
  <si>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</si>
  <si>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</si>
  <si>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</si>
  <si>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</si>
  <si>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</si>
  <si>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</si>
  <si>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</si>
  <si>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</si>
  <si>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</si>
  <si>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</si>
  <si>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</si>
  <si>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</si>
  <si>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</si>
  <si>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</si>
  <si>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</si>
  <si>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</si>
  <si>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</si>
  <si>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</si>
  <si>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</si>
  <si>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</si>
  <si>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</si>
  <si>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</si>
  <si>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</si>
  <si>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</si>
  <si>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</si>
  <si>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</si>
  <si>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</si>
  <si>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</si>
  <si>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</si>
  <si>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</si>
  <si>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</si>
  <si>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</si>
  <si>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</si>
  <si>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</si>
  <si>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</si>
  <si>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</si>
  <si>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</si>
  <si>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</si>
  <si>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</si>
  <si>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</si>
  <si>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</si>
  <si>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</si>
  <si>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</si>
  <si>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</si>
  <si>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</si>
  <si>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</si>
  <si>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</si>
  <si>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</si>
  <si>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</si>
  <si>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</si>
  <si>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</si>
  <si>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</si>
  <si>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</si>
  <si>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</si>
  <si>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</si>
  <si>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</si>
  <si>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</si>
  <si>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</si>
  <si>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</si>
  <si>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</si>
  <si>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</si>
  <si>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</si>
  <si>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</si>
  <si>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</si>
  <si>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</si>
  <si>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</si>
  <si>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</si>
  <si>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</si>
  <si>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</si>
  <si>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</si>
  <si>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</si>
  <si>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</si>
  <si>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</si>
  <si>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</si>
  <si>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</si>
  <si>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</si>
  <si>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</si>
  <si>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</si>
  <si>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</si>
  <si>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</si>
  <si>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</si>
  <si>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</si>
  <si>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</si>
  <si>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</si>
  <si>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</si>
  <si>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</si>
  <si>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</si>
  <si>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</si>
  <si>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</si>
  <si>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</si>
  <si>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</si>
  <si>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</si>
  <si>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</si>
  <si>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</si>
  <si>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</si>
  <si>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</si>
  <si>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</si>
  <si>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</si>
  <si>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</si>
  <si>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</si>
  <si>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</si>
  <si>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</si>
  <si>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</si>
  <si>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</si>
  <si>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</si>
  <si>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</si>
  <si>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</si>
  <si>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</si>
  <si>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</si>
  <si>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</si>
  <si>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</si>
  <si>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</si>
  <si>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</si>
  <si>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</si>
  <si>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</si>
  <si>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</si>
  <si>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</si>
  <si>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</si>
  <si>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</si>
  <si>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</si>
  <si>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</si>
  <si>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</si>
  <si>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</si>
  <si>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</si>
  <si>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</si>
  <si>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</si>
  <si>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</si>
  <si>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</si>
  <si>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</si>
  <si>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</si>
  <si>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</si>
  <si>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</si>
  <si>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</si>
  <si>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</si>
  <si>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</si>
  <si>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</si>
  <si>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</si>
  <si>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</si>
  <si>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</si>
  <si>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</si>
  <si>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</si>
  <si>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</si>
  <si>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</si>
  <si>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</si>
  <si>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</si>
  <si>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</si>
  <si>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</si>
  <si>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</si>
  <si>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</si>
  <si>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</si>
  <si>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</si>
  <si>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</si>
  <si>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</si>
  <si>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</si>
  <si>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</si>
  <si>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</si>
  <si>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</si>
  <si>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</si>
  <si>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</si>
  <si>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</si>
  <si>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</si>
  <si>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</si>
  <si>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</si>
  <si>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</si>
  <si>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</si>
  <si>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</si>
  <si>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</si>
  <si>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</si>
  <si>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</si>
  <si>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</si>
  <si>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</si>
  <si>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</si>
  <si>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</si>
  <si>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</si>
  <si>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</si>
  <si>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</si>
  <si>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</si>
  <si>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</si>
  <si>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</si>
  <si>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</si>
  <si>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</si>
  <si>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</si>
  <si>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</si>
  <si>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</si>
  <si>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</si>
  <si>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</si>
  <si>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</si>
  <si>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</si>
  <si>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</si>
  <si>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</si>
  <si>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</si>
  <si>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</si>
  <si>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</si>
  <si>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</si>
  <si>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</si>
  <si>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</si>
  <si>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</si>
  <si>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</si>
  <si>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</si>
  <si>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</si>
  <si>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</si>
  <si>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</si>
  <si>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</si>
  <si>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</si>
  <si>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</si>
  <si>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</si>
  <si>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</si>
  <si>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</si>
  <si>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</si>
  <si>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</si>
  <si>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</si>
  <si>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</si>
  <si>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</si>
  <si>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</si>
  <si>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</si>
  <si>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</si>
  <si>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</si>
  <si>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</si>
  <si>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</si>
  <si>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</si>
  <si>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</si>
  <si>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</si>
  <si>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</si>
  <si>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</si>
  <si>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</si>
  <si>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</si>
  <si>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</si>
  <si>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</si>
  <si>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</si>
  <si>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</si>
  <si>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</si>
  <si>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</si>
  <si>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</si>
  <si>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</si>
  <si>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</si>
  <si>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</si>
  <si>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</si>
  <si>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</si>
  <si>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</si>
  <si>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</si>
  <si>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</si>
  <si>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</si>
  <si>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</si>
  <si>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</si>
  <si>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</si>
  <si>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</si>
  <si>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</si>
  <si>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</si>
  <si>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</si>
  <si>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</si>
  <si>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</si>
  <si>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</si>
  <si>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</si>
  <si>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</si>
  <si>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</si>
  <si>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</si>
  <si>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</si>
  <si>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</si>
  <si>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</si>
  <si>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</si>
  <si>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</si>
  <si>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</si>
  <si>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</si>
  <si>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</si>
  <si>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</si>
  <si>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</si>
  <si>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</si>
  <si>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</si>
  <si>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</si>
  <si>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</si>
  <si>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</si>
  <si>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</si>
  <si>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</si>
  <si>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</si>
  <si>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</si>
  <si>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</si>
  <si>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</si>
  <si>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</si>
  <si>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</si>
  <si>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</si>
  <si>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</si>
  <si>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</si>
  <si>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</si>
  <si>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</si>
  <si>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</si>
  <si>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</si>
  <si>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</si>
  <si>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</si>
  <si>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</si>
  <si>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</si>
  <si>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</si>
  <si>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</si>
  <si>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</si>
  <si>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</si>
  <si>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</si>
  <si>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</si>
  <si>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</si>
  <si>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</si>
  <si>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</si>
  <si>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</si>
  <si>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</si>
  <si>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</si>
  <si>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</si>
  <si>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</si>
  <si>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</si>
  <si>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</si>
  <si>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</si>
  <si>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</si>
  <si>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</si>
  <si>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</si>
  <si>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</si>
  <si>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</si>
  <si>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</si>
  <si>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</si>
  <si>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</si>
  <si>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</si>
  <si>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</si>
  <si>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</si>
  <si>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</si>
  <si>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</si>
  <si>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</si>
  <si>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</si>
  <si>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</si>
  <si>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</si>
  <si>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</si>
  <si>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</si>
  <si>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</si>
  <si>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</si>
  <si>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</si>
  <si>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</si>
  <si>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</si>
  <si>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</si>
  <si>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</si>
  <si>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</si>
  <si>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</si>
  <si>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</si>
  <si>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</si>
  <si>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</si>
  <si>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</si>
  <si>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</si>
  <si>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</si>
  <si>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</si>
  <si>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</si>
  <si>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</si>
  <si>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</si>
  <si>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</si>
  <si>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</si>
  <si>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</si>
  <si>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</si>
  <si>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</si>
  <si>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</si>
  <si>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</si>
  <si>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</si>
  <si>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</si>
  <si>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</si>
  <si>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</si>
  <si>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</si>
  <si>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</si>
  <si>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</si>
  <si>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</si>
  <si>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</si>
  <si>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</si>
  <si>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</si>
  <si>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</si>
  <si>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</si>
  <si>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</si>
  <si>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</si>
  <si>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</si>
  <si>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</si>
  <si>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</si>
  <si>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</si>
  <si>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</si>
  <si>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</si>
  <si>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</si>
  <si>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</si>
  <si>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</si>
  <si>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</si>
  <si>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</si>
  <si>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</si>
  <si>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</si>
  <si>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</si>
  <si>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</si>
  <si>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</si>
  <si>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</si>
  <si>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</si>
  <si>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</si>
  <si>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</si>
  <si>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</si>
  <si>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</si>
  <si>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</si>
  <si>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</si>
  <si>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</si>
  <si>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</si>
  <si>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</si>
  <si>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</si>
  <si>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</si>
  <si>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</si>
  <si>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</si>
  <si>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</si>
  <si>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</si>
  <si>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</si>
  <si>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</si>
  <si>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</si>
  <si>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</si>
  <si>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</si>
  <si>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</si>
  <si>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</si>
  <si>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</si>
  <si>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</si>
  <si>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</si>
  <si>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</si>
  <si>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</si>
  <si>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</si>
  <si>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</si>
  <si>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</si>
  <si>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</si>
  <si>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</si>
  <si>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</si>
  <si>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</si>
  <si>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</si>
  <si>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</si>
  <si>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</si>
  <si>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</si>
  <si>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</si>
  <si>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</si>
  <si>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</si>
  <si>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</si>
  <si>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</si>
  <si>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</si>
  <si>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</si>
  <si>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</si>
  <si>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</si>
  <si>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</si>
  <si>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</si>
  <si>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</si>
  <si>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</si>
  <si>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</si>
  <si>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</si>
  <si>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</si>
  <si>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</si>
  <si>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</si>
  <si>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</si>
  <si>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</si>
  <si>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</si>
  <si>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</si>
  <si>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</si>
  <si>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</si>
  <si>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</si>
  <si>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</si>
  <si>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</si>
  <si>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</si>
  <si>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</si>
  <si>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</si>
  <si>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</si>
  <si>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</si>
  <si>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</si>
  <si>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</si>
  <si>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</si>
  <si>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</si>
  <si>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</si>
  <si>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</si>
  <si>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</si>
  <si>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</si>
  <si>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</si>
  <si>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</si>
  <si>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</si>
  <si>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</si>
  <si>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</si>
  <si>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</si>
  <si>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</si>
  <si>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</si>
  <si>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</si>
  <si>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</si>
  <si>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</si>
  <si>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</si>
  <si>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</si>
  <si>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</si>
  <si>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</si>
  <si>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</si>
  <si>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</si>
  <si>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</si>
  <si>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</si>
  <si>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</si>
  <si>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</si>
  <si>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</si>
  <si>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</si>
  <si>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</si>
  <si>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</si>
  <si>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</si>
  <si>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</si>
  <si>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</si>
  <si>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</si>
  <si>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</si>
  <si>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</si>
  <si>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</si>
  <si>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</si>
  <si>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</si>
  <si>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</si>
  <si>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</si>
  <si>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</si>
  <si>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</si>
  <si>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</si>
  <si>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</si>
  <si>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</si>
  <si>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</si>
  <si>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</si>
  <si>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</si>
  <si>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</si>
  <si>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</si>
  <si>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</si>
  <si>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</si>
  <si>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</si>
  <si>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</si>
  <si>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</si>
  <si>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</si>
  <si>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</si>
  <si>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</si>
  <si>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</si>
  <si>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</si>
  <si>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</si>
  <si>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</si>
  <si>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</si>
  <si>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</si>
  <si>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</si>
  <si>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</si>
  <si>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</si>
  <si>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</si>
  <si>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</si>
  <si>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</si>
  <si>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</si>
  <si>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</si>
  <si>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</si>
  <si>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</si>
  <si>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</si>
  <si>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</si>
  <si>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</si>
  <si>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</si>
  <si>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</si>
  <si>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</si>
  <si>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</si>
  <si>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</si>
  <si>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</si>
  <si>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</si>
  <si>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</si>
  <si>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</si>
  <si>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</si>
  <si>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</si>
  <si>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</si>
  <si>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</si>
  <si>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</si>
  <si>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</si>
  <si>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</si>
  <si>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</si>
  <si>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</si>
  <si>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</si>
  <si>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</si>
  <si>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</si>
  <si>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</si>
  <si>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</si>
  <si>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</si>
  <si>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</si>
  <si>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</si>
  <si>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</si>
  <si>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</si>
  <si>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</si>
  <si>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</si>
  <si>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</si>
  <si>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</si>
  <si>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</si>
  <si>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</si>
  <si>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</si>
  <si>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</si>
  <si>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</si>
  <si>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</si>
  <si>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</si>
  <si>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</si>
  <si>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</si>
  <si>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</si>
  <si>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</si>
  <si>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</si>
  <si>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</si>
  <si>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</si>
  <si>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</si>
  <si>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</si>
  <si>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</si>
  <si>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</si>
  <si>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</si>
  <si>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</si>
  <si>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</si>
  <si>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</si>
  <si>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</si>
  <si>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</si>
  <si>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</si>
  <si>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</si>
  <si>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</si>
  <si>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</si>
  <si>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</si>
  <si>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</si>
  <si>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</si>
  <si>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</si>
  <si>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</si>
  <si>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</si>
  <si>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</si>
  <si>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</si>
  <si>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</si>
  <si>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</si>
  <si>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</si>
  <si>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</si>
  <si>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</si>
  <si>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</si>
  <si>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</si>
  <si>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</si>
  <si>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</si>
  <si>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</si>
  <si>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</si>
  <si>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</si>
  <si>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</si>
  <si>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</si>
  <si>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</si>
  <si>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</si>
  <si>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</si>
  <si>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</si>
  <si>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</si>
  <si>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</si>
  <si>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</si>
  <si>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</si>
  <si>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</si>
  <si>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</si>
  <si>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</si>
  <si>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</si>
  <si>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</si>
  <si>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</si>
  <si>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</si>
  <si>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</si>
  <si>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</si>
  <si>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</si>
  <si>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</si>
  <si>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</si>
  <si>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</si>
  <si>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</si>
  <si>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</si>
  <si>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</si>
  <si>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</si>
  <si>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</si>
  <si>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</si>
  <si>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</si>
  <si>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</si>
  <si>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</si>
  <si>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</si>
  <si>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</si>
  <si>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</si>
  <si>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</si>
  <si>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</si>
  <si>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</si>
  <si>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</si>
  <si>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</si>
  <si>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</si>
  <si>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</si>
  <si>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</si>
  <si>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</si>
  <si>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</si>
  <si>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</si>
  <si>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</si>
  <si>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</si>
  <si>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</si>
  <si>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</si>
  <si>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</si>
  <si>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</si>
  <si>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</si>
  <si>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</si>
  <si>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</si>
  <si>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</si>
  <si>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</si>
  <si>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</si>
  <si>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</si>
  <si>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</si>
  <si>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</si>
  <si>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</si>
  <si>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</si>
  <si>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</si>
  <si>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</si>
  <si>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</si>
  <si>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</si>
  <si>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</si>
  <si>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</si>
  <si>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</si>
  <si>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</si>
  <si>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</si>
  <si>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</si>
  <si>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</si>
  <si>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</si>
  <si>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</si>
  <si>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</si>
  <si>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</si>
  <si>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</si>
  <si>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</si>
  <si>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</si>
  <si>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</si>
  <si>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</si>
  <si>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</si>
  <si>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</si>
  <si>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</si>
  <si>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</si>
  <si>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</si>
  <si>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</si>
  <si>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</si>
  <si>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</si>
  <si>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</si>
  <si>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</si>
  <si>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</si>
  <si>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</si>
  <si>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</si>
  <si>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</si>
  <si>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</si>
  <si>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</si>
  <si>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</si>
  <si>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</si>
  <si>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</si>
  <si>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</si>
  <si>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</si>
  <si>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</si>
  <si>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</si>
  <si>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</si>
  <si>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</si>
  <si>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</si>
  <si>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</si>
  <si>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</si>
  <si>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</si>
  <si>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</si>
  <si>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</si>
  <si>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</si>
  <si>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</si>
  <si>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</si>
  <si>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</si>
  <si>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</si>
  <si>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</si>
  <si>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</si>
  <si>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</si>
  <si>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</si>
  <si>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</si>
  <si>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</si>
  <si>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</si>
  <si>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</si>
  <si>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</si>
  <si>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</si>
  <si>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</si>
  <si>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</si>
  <si>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</si>
  <si>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</si>
  <si>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</si>
  <si>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</si>
  <si>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</si>
  <si>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</si>
  <si>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</si>
  <si>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</si>
  <si>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</si>
  <si>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</si>
  <si>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</si>
  <si>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</si>
  <si>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</si>
  <si>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</si>
  <si>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</si>
  <si>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</si>
  <si>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</si>
  <si>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</si>
  <si>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</si>
  <si>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</si>
  <si>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</si>
  <si>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</si>
  <si>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</si>
  <si>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</si>
  <si>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</si>
  <si>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</si>
  <si>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</si>
  <si>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</si>
  <si>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</si>
  <si>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</si>
  <si>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</si>
  <si>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</si>
  <si>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</si>
  <si>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</si>
  <si>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</si>
  <si>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</si>
  <si>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</si>
  <si>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</si>
  <si>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</si>
  <si>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</si>
  <si>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</si>
  <si>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</si>
  <si>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</si>
  <si>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</si>
  <si>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</si>
  <si>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</si>
  <si>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</si>
  <si>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</si>
  <si>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</si>
  <si>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</si>
  <si>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</si>
  <si>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</si>
  <si>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</si>
  <si>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</si>
  <si>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</si>
  <si>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</si>
  <si>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</si>
  <si>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</si>
  <si>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</si>
  <si>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</si>
  <si>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</si>
  <si>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</si>
  <si>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</si>
  <si>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</si>
  <si>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</si>
  <si>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</si>
  <si>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</si>
  <si>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</si>
  <si>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</si>
  <si>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</si>
  <si>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</si>
  <si>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</si>
  <si>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</si>
  <si>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</si>
  <si>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</si>
  <si>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</si>
  <si>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</si>
  <si>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</si>
  <si>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</si>
  <si>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</si>
  <si>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</si>
  <si>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</si>
  <si>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</si>
  <si>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</si>
  <si>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</si>
  <si>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</si>
  <si>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</si>
  <si>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</si>
  <si>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</si>
  <si>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</si>
  <si>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</si>
  <si>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</si>
  <si>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</si>
  <si>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</si>
  <si>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</si>
  <si>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</si>
  <si>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</si>
  <si>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</si>
  <si>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</si>
  <si>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</si>
  <si>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</si>
  <si>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</si>
  <si>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</si>
  <si>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</si>
  <si>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</si>
  <si>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</si>
  <si>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</si>
  <si>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</si>
  <si>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</si>
  <si>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</si>
  <si>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</si>
  <si>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</si>
  <si>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</si>
  <si>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</si>
  <si>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</si>
  <si>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</si>
  <si>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</si>
  <si>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</si>
  <si>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</si>
  <si>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</si>
  <si>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</si>
  <si>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</si>
  <si>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</si>
  <si>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</si>
  <si>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</si>
  <si>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</si>
  <si>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</si>
  <si>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</si>
  <si>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</si>
  <si>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</si>
  <si>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</si>
  <si>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</si>
  <si>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</si>
  <si>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</si>
  <si>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</si>
  <si>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</si>
  <si>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</si>
  <si>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</si>
  <si>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</si>
  <si>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</si>
  <si>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</si>
  <si>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</si>
  <si>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</si>
  <si>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</si>
  <si>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</si>
  <si>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</si>
  <si>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</si>
  <si>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</si>
  <si>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</si>
  <si>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</si>
  <si>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</si>
  <si>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</si>
  <si>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</si>
  <si>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</si>
  <si>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</si>
  <si>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</si>
  <si>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</si>
  <si>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</si>
  <si>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</si>
  <si>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</si>
  <si>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</si>
  <si>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</si>
  <si>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</si>
  <si>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</si>
  <si>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</si>
  <si>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</si>
  <si>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</si>
  <si>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</si>
  <si>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</si>
  <si>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</si>
  <si>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</si>
  <si>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</si>
  <si>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</si>
  <si>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</si>
  <si>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</si>
  <si>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</si>
  <si>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</si>
  <si>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</si>
  <si>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</si>
  <si>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</si>
  <si>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</si>
  <si>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</si>
  <si>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</si>
  <si>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</si>
  <si>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</si>
  <si>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</si>
  <si>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</si>
  <si>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</si>
  <si>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</si>
  <si>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</si>
  <si>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</si>
  <si>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</si>
  <si>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</si>
  <si>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</si>
  <si>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</si>
  <si>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</si>
  <si>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</si>
  <si>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</si>
  <si>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</si>
  <si>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</si>
  <si>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</si>
  <si>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</si>
  <si>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</si>
  <si>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</si>
  <si>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</si>
  <si>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</si>
  <si>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</si>
  <si>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</si>
  <si>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</si>
  <si>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</si>
  <si>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</si>
  <si>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</si>
  <si>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</si>
  <si>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</si>
  <si>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</si>
  <si>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</si>
  <si>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</si>
  <si>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</si>
  <si>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</si>
  <si>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</si>
  <si>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</si>
  <si>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</si>
  <si>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</si>
  <si>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</si>
  <si>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</si>
  <si>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</si>
  <si>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</si>
  <si>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</si>
  <si>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</si>
  <si>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</si>
  <si>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</si>
  <si>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</si>
  <si>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</si>
  <si>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</si>
  <si>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</si>
  <si>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</si>
  <si>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</si>
  <si>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</si>
  <si>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</si>
  <si>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</si>
  <si>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</si>
  <si>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</si>
  <si>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</si>
  <si>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</si>
  <si>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</si>
  <si>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</si>
  <si>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</si>
  <si>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</si>
  <si>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</si>
  <si>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</si>
  <si>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</si>
  <si>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</si>
  <si>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</si>
  <si>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</si>
  <si>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</si>
  <si>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</si>
  <si>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</si>
  <si>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</si>
  <si>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</si>
  <si>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</si>
  <si>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</si>
  <si>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</si>
  <si>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</si>
  <si>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</si>
  <si>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</si>
  <si>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</si>
  <si>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</si>
  <si>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</si>
  <si>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</si>
  <si>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</si>
  <si>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</si>
  <si>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</si>
  <si>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</si>
  <si>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</si>
  <si>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</si>
  <si>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</si>
  <si>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</si>
  <si>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</si>
  <si>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</si>
  <si>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</si>
  <si>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</si>
  <si>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</si>
  <si>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</si>
  <si>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</si>
  <si>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</si>
  <si>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</si>
  <si>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</si>
  <si>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</si>
  <si>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</si>
  <si>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</si>
  <si>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</si>
  <si>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</si>
  <si>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</si>
  <si>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</si>
  <si>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</si>
  <si>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</si>
  <si>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</si>
  <si>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</si>
  <si>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</si>
  <si>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</si>
  <si>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</si>
  <si>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</si>
  <si>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</si>
  <si>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</si>
  <si>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</si>
  <si>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</si>
  <si>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</si>
  <si>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</si>
  <si>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</si>
  <si>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</si>
  <si>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</si>
  <si>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</si>
  <si>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</si>
  <si>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</si>
  <si>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</si>
  <si>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</si>
  <si>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</si>
  <si>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</si>
  <si>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</si>
  <si>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</si>
  <si>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</si>
  <si>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</si>
  <si>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</si>
  <si>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</si>
  <si>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</si>
  <si>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</si>
  <si>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</si>
  <si>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</si>
  <si>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</si>
  <si>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</si>
  <si>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</si>
  <si>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</si>
  <si>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</si>
  <si>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</si>
  <si>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</si>
  <si>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</si>
  <si>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</si>
  <si>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</si>
  <si>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</si>
  <si>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</si>
  <si>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</si>
  <si>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</si>
  <si>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</si>
  <si>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</si>
  <si>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</si>
  <si>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</si>
  <si>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</si>
  <si>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</si>
  <si>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</si>
  <si>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</si>
  <si>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</si>
  <si>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</si>
  <si>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</si>
  <si>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</si>
  <si>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</si>
  <si>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</si>
  <si>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</si>
  <si>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</si>
  <si>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</si>
  <si>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</si>
  <si>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</si>
  <si>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</si>
  <si>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</si>
  <si>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</si>
  <si>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</si>
  <si>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</si>
  <si>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</si>
  <si>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</si>
  <si>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</si>
  <si>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</si>
  <si>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</si>
  <si>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</si>
  <si>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</si>
  <si>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</si>
  <si>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</si>
  <si>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</si>
  <si>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</si>
  <si>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</si>
  <si>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</si>
  <si>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</si>
  <si>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</si>
  <si>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</si>
  <si>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</si>
  <si>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</si>
  <si>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</si>
  <si>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</si>
  <si>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</si>
  <si>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</si>
  <si>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</si>
  <si>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</si>
  <si>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</si>
  <si>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</si>
  <si>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</si>
  <si>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</si>
  <si>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</si>
  <si>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</si>
  <si>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</si>
  <si>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</si>
  <si>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</si>
  <si>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</si>
  <si>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</si>
  <si>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</si>
  <si>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</si>
  <si>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</si>
  <si>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</si>
  <si>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</si>
  <si>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</si>
  <si>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</si>
  <si>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</si>
  <si>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</si>
  <si>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</si>
  <si>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</si>
  <si>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</si>
  <si>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</si>
  <si>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</si>
  <si>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</si>
  <si>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</si>
  <si>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</si>
  <si>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</si>
  <si>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</si>
  <si>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</si>
  <si>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</si>
  <si>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</si>
  <si>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</si>
  <si>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</si>
  <si>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</si>
  <si>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</si>
  <si>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</si>
  <si>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</si>
  <si>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</si>
  <si>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</si>
  <si>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</si>
  <si>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</si>
  <si>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</si>
  <si>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</si>
  <si>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</si>
  <si>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</si>
  <si>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</si>
  <si>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</si>
  <si>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</si>
  <si>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</si>
  <si>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</si>
  <si>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</si>
  <si>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</si>
  <si>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</si>
  <si>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</si>
  <si>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</si>
  <si>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</si>
  <si>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</si>
  <si>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</si>
  <si>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</si>
  <si>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</si>
  <si>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</si>
  <si>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</si>
  <si>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</si>
  <si>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</si>
  <si>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</si>
  <si>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</si>
  <si>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</si>
  <si>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</si>
  <si>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</si>
  <si>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</si>
  <si>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</si>
  <si>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</si>
  <si>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</si>
  <si>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</si>
  <si>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</si>
  <si>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</si>
  <si>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</si>
  <si>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</si>
  <si>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</si>
  <si>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</si>
  <si>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</si>
  <si>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</si>
  <si>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</si>
  <si>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</si>
  <si>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</si>
  <si>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</si>
  <si>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</si>
  <si>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</si>
  <si>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</si>
  <si>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</si>
  <si>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</si>
  <si>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</si>
  <si>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</si>
  <si>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</si>
  <si>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</si>
  <si>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</si>
  <si>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</si>
  <si>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</si>
  <si>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</si>
  <si>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</si>
  <si>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</si>
  <si>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</si>
  <si>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</si>
  <si>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</si>
  <si>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</si>
  <si>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</si>
  <si>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</si>
  <si>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</si>
  <si>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</si>
  <si>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</si>
  <si>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</si>
  <si>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</si>
  <si>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</si>
  <si>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</si>
  <si>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</si>
  <si>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</si>
  <si>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</si>
  <si>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</si>
  <si>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</si>
  <si>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</si>
  <si>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</si>
  <si>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</si>
  <si>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</si>
  <si>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</si>
  <si>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</si>
  <si>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</si>
  <si>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</si>
  <si>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</si>
  <si>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</si>
  <si>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</si>
  <si>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</si>
  <si>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</si>
  <si>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</si>
  <si>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</si>
  <si>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</si>
  <si>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</si>
  <si>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</si>
  <si>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</si>
  <si>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</si>
  <si>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</si>
  <si>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</si>
  <si>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</si>
  <si>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</si>
  <si>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</si>
  <si>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</si>
  <si>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</si>
  <si>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</si>
  <si>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</si>
  <si>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</si>
  <si>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</si>
  <si>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</si>
  <si>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</si>
  <si>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</si>
  <si>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</si>
  <si>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</si>
  <si>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</si>
  <si>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</si>
  <si>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</si>
  <si>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</si>
  <si>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</si>
  <si>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</si>
  <si>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</si>
  <si>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</si>
  <si>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</si>
  <si>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</si>
  <si>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</si>
  <si>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</si>
  <si>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</si>
  <si>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</si>
  <si>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</si>
  <si>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</si>
  <si>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</si>
  <si>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</si>
  <si>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</si>
  <si>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</si>
  <si>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</si>
  <si>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</si>
  <si>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</si>
  <si>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</si>
  <si>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</si>
  <si>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</si>
  <si>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</si>
  <si>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</si>
  <si>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</si>
  <si>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</si>
  <si>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</si>
  <si>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</si>
  <si>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</si>
  <si>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</si>
  <si>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</si>
  <si>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</si>
  <si>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</si>
  <si>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</si>
  <si>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</si>
  <si>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</si>
  <si>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</si>
  <si>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</si>
  <si>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</si>
  <si>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</si>
  <si>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</si>
  <si>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</si>
  <si>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</si>
  <si>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</si>
  <si>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</si>
  <si>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</si>
  <si>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</si>
  <si>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</si>
  <si>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</si>
  <si>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</si>
  <si>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</si>
  <si>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</si>
  <si>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</si>
  <si>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</si>
  <si>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</si>
  <si>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</si>
  <si>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</si>
  <si>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</si>
  <si>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</si>
  <si>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</si>
  <si>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</si>
  <si>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</si>
  <si>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</si>
  <si>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</si>
  <si>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</si>
  <si>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</si>
  <si>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</si>
  <si>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</si>
  <si>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</si>
  <si>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</si>
  <si>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</si>
  <si>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</si>
  <si>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</si>
  <si>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</si>
  <si>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</si>
  <si>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</si>
  <si>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</si>
  <si>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</si>
  <si>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</si>
  <si>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</si>
  <si>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</si>
  <si>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</si>
  <si>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</si>
  <si>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</si>
  <si>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</si>
  <si>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</si>
  <si>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</si>
  <si>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</si>
  <si>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</si>
  <si>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</si>
  <si>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</si>
  <si>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</si>
  <si>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</si>
  <si>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</si>
  <si>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</si>
  <si>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</si>
  <si>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</si>
  <si>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</si>
  <si>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</si>
  <si>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</si>
  <si>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</si>
  <si>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</si>
  <si>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</si>
  <si>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</si>
  <si>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</si>
  <si>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</si>
  <si>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</si>
  <si>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</si>
  <si>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</si>
  <si>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</si>
  <si>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</si>
  <si>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</si>
  <si>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</si>
  <si>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</si>
  <si>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</si>
  <si>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</si>
  <si>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</si>
  <si>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</si>
  <si>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</si>
  <si>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</si>
  <si>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</si>
  <si>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</si>
  <si>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</si>
  <si>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</si>
  <si>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</si>
  <si>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</si>
  <si>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</si>
  <si>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</si>
  <si>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</si>
  <si>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</si>
  <si>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</si>
  <si>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</si>
  <si>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</si>
  <si>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</si>
  <si>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</si>
  <si>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</si>
  <si>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</si>
  <si>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</si>
  <si>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</si>
  <si>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</si>
  <si>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</si>
  <si>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</si>
  <si>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</si>
  <si>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</si>
  <si>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</si>
  <si>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</si>
  <si>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</si>
  <si>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</si>
  <si>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</si>
  <si>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</si>
  <si>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</si>
  <si>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</si>
  <si>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</si>
  <si>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</si>
  <si>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</si>
  <si>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</si>
  <si>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</si>
  <si>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</si>
  <si>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</si>
  <si>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</si>
  <si>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</si>
  <si>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</si>
  <si>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</si>
  <si>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</si>
  <si>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</si>
  <si>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</si>
  <si>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</si>
  <si>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</si>
  <si>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</si>
  <si>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</si>
  <si>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</si>
  <si>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</si>
  <si>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</si>
  <si>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</si>
  <si>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</si>
  <si>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</si>
  <si>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</si>
  <si>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</si>
  <si>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</si>
  <si>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</si>
  <si>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</si>
  <si>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</si>
  <si>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</si>
  <si>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</si>
  <si>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</si>
  <si>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</si>
  <si>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</si>
  <si>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</si>
  <si>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</si>
  <si>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</si>
  <si>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</si>
  <si>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</si>
  <si>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</si>
  <si>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</si>
  <si>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</si>
  <si>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</si>
  <si>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</si>
  <si>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</si>
  <si>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</si>
  <si>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</si>
  <si>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</si>
  <si>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</si>
  <si>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</si>
  <si>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</si>
  <si>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</si>
  <si>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</si>
  <si>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</si>
  <si>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</si>
  <si>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</si>
  <si>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</si>
  <si>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</si>
  <si>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</si>
  <si>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</si>
  <si>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</si>
  <si>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</si>
  <si>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</si>
  <si>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</si>
  <si>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</si>
  <si>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</si>
  <si>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</si>
  <si>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</si>
  <si>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</si>
  <si>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</si>
  <si>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</si>
  <si>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</si>
  <si>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</si>
  <si>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</si>
  <si>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</si>
  <si>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</si>
  <si>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</si>
  <si>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</si>
  <si>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</si>
  <si>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</si>
  <si>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</si>
  <si>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</si>
  <si>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</si>
  <si>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</si>
  <si>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</si>
  <si>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</si>
  <si>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</si>
  <si>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</si>
  <si>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</si>
  <si>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</si>
  <si>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</si>
  <si>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</si>
  <si>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</si>
  <si>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</si>
  <si>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</si>
  <si>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</si>
  <si>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</si>
  <si>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</si>
  <si>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</si>
  <si>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</si>
  <si>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</si>
  <si>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</si>
  <si>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</si>
  <si>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</si>
  <si>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</si>
  <si>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</si>
  <si>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</si>
  <si>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</si>
  <si>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</si>
  <si>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</si>
  <si>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</si>
  <si>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</si>
  <si>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</si>
  <si>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</si>
  <si>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</si>
  <si>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</si>
  <si>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</si>
  <si>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</si>
  <si>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</si>
  <si>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</si>
  <si>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</si>
  <si>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</si>
  <si>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</si>
  <si>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</si>
  <si>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</si>
  <si>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</si>
  <si>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</si>
  <si>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</si>
  <si>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</si>
  <si>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</si>
  <si>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</si>
  <si>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</si>
  <si>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</si>
  <si>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</si>
  <si>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</si>
  <si>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</si>
  <si>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</si>
  <si>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</si>
  <si>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</si>
  <si>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</si>
  <si>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</si>
  <si>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</si>
  <si>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</si>
  <si>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</si>
  <si>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</si>
  <si>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</si>
  <si>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</si>
  <si>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</si>
  <si>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</si>
  <si>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</si>
  <si>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</si>
  <si>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</si>
  <si>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</si>
  <si>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</si>
  <si>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</si>
  <si>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</si>
  <si>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</si>
  <si>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</si>
  <si>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</si>
  <si>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</si>
  <si>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</si>
  <si>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</si>
  <si>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</si>
  <si>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</si>
  <si>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</si>
  <si>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</si>
  <si>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</si>
  <si>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</si>
  <si>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</si>
  <si>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</si>
  <si>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</si>
  <si>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</si>
  <si>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</si>
  <si>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</si>
  <si>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</si>
  <si>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</si>
  <si>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</si>
  <si>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</si>
  <si>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</si>
  <si>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</si>
  <si>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</si>
  <si>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</si>
  <si>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</si>
  <si>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</si>
  <si>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</si>
  <si>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</si>
  <si>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</si>
  <si>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</si>
  <si>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</si>
  <si>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</si>
  <si>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</si>
  <si>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</si>
  <si>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</si>
  <si>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</si>
  <si>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</si>
  <si>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</si>
  <si>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</si>
  <si>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</si>
  <si>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</si>
  <si>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</si>
  <si>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</si>
  <si>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</si>
  <si>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</si>
  <si>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</si>
  <si>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</si>
  <si>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</si>
  <si>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</si>
  <si>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</si>
  <si>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</si>
  <si>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</si>
  <si>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</si>
  <si>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</si>
  <si>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</si>
  <si>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</si>
  <si>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</si>
  <si>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</si>
  <si>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</si>
  <si>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</si>
  <si>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</si>
  <si>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</si>
  <si>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</si>
  <si>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</si>
  <si>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</si>
  <si>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</si>
  <si>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</si>
  <si>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</si>
  <si>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</si>
  <si>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</si>
  <si>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</si>
  <si>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</si>
  <si>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</si>
  <si>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</si>
  <si>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</si>
  <si>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</si>
  <si>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</si>
  <si>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</si>
  <si>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</si>
  <si>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</si>
  <si>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</si>
  <si>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</si>
  <si>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</si>
  <si>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</si>
  <si>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</si>
  <si>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</si>
  <si>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</si>
  <si>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</si>
  <si>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</si>
  <si>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</si>
  <si>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</si>
  <si>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</si>
  <si>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</si>
  <si>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</si>
  <si>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</si>
  <si>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</si>
  <si>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</si>
  <si>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</si>
  <si>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</si>
  <si>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</si>
  <si>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</si>
  <si>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</si>
  <si>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</si>
  <si>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</si>
  <si>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</si>
  <si>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</si>
  <si>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</si>
  <si>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</si>
  <si>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</si>
  <si>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</si>
  <si>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</si>
  <si>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</si>
  <si>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</si>
  <si>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</si>
  <si>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</si>
  <si>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</si>
  <si>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</si>
  <si>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</si>
  <si>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</si>
  <si>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</si>
  <si>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</si>
  <si>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</si>
  <si>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</si>
  <si>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</si>
  <si>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</si>
  <si>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</si>
  <si>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</si>
  <si>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</si>
  <si>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</si>
  <si>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</si>
  <si>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</si>
  <si>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</si>
  <si>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</si>
  <si>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</si>
  <si>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</si>
  <si>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</si>
  <si>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</si>
  <si>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</si>
  <si>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</si>
  <si>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</si>
  <si>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</si>
  <si>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</si>
  <si>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</si>
  <si>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</si>
  <si>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</si>
  <si>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</si>
  <si>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</si>
  <si>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</si>
  <si>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</si>
  <si>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</si>
  <si>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</si>
  <si>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</si>
  <si>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</si>
  <si>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</si>
  <si>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</si>
  <si>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</si>
  <si>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</si>
  <si>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</si>
  <si>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</si>
  <si>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</si>
  <si>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</si>
  <si>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</si>
  <si>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</si>
  <si>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</si>
  <si>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</si>
  <si>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</si>
  <si>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</si>
  <si>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</si>
  <si>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</si>
  <si>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</si>
  <si>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</si>
  <si>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</si>
  <si>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</si>
  <si>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</si>
  <si>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</si>
  <si>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</si>
  <si>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</si>
  <si>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</si>
  <si>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</si>
  <si>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</si>
  <si>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</si>
  <si>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</si>
  <si>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</si>
  <si>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</si>
  <si>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</si>
  <si>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</si>
  <si>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</si>
  <si>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</si>
  <si>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</si>
  <si>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</si>
  <si>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</si>
  <si>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</si>
  <si>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</si>
  <si>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</si>
  <si>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</si>
  <si>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</si>
  <si>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</si>
  <si>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</si>
  <si>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</si>
  <si>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</si>
  <si>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</si>
  <si>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</si>
  <si>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</si>
  <si>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</si>
  <si>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</si>
  <si>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</si>
  <si>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</si>
  <si>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</si>
  <si>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</si>
  <si>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</si>
  <si>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</si>
  <si>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</si>
  <si>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</si>
  <si>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</si>
  <si>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</si>
  <si>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</si>
  <si>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</si>
  <si>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</si>
  <si>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</si>
  <si>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</si>
  <si>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</si>
  <si>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</si>
  <si>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</si>
  <si>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</si>
  <si>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</si>
  <si>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</si>
  <si>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</si>
  <si>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</si>
  <si>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</si>
  <si>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</si>
  <si>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</si>
  <si>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</si>
  <si>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</si>
  <si>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</si>
  <si>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</si>
  <si>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</si>
  <si>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</si>
  <si>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</si>
  <si>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</si>
  <si>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</si>
  <si>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</si>
  <si>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</si>
  <si>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</si>
  <si>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</si>
  <si>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</si>
  <si>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</si>
  <si>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</si>
  <si>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</si>
  <si>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</si>
  <si>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</si>
  <si>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</si>
  <si>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</si>
  <si>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</si>
  <si>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</si>
  <si>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</si>
  <si>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</si>
  <si>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</si>
  <si>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</si>
  <si>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</si>
  <si>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</si>
  <si>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</si>
  <si>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</si>
  <si>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</si>
  <si>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</si>
  <si>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</si>
  <si>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</si>
  <si>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</si>
  <si>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</si>
  <si>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</si>
  <si>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</si>
  <si>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</si>
  <si>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</si>
  <si>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</si>
  <si>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</si>
  <si>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</si>
  <si>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</si>
  <si>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</si>
  <si>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</si>
  <si>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</si>
  <si>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</si>
  <si>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</si>
  <si>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</si>
  <si>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</si>
  <si>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</si>
  <si>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</si>
  <si>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</si>
  <si>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</si>
  <si>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</si>
  <si>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</si>
  <si>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</si>
  <si>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</si>
  <si>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</si>
  <si>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</si>
  <si>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</si>
  <si>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</si>
  <si>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</si>
  <si>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</si>
  <si>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</si>
  <si>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</si>
  <si>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</si>
  <si>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</si>
  <si>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</si>
  <si>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</si>
  <si>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</si>
  <si>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</si>
  <si>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</si>
  <si>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</si>
  <si>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</si>
  <si>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</si>
  <si>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</si>
  <si>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</si>
  <si>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</si>
  <si>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</si>
  <si>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</si>
  <si>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</si>
  <si>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</si>
  <si>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</si>
  <si>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</si>
  <si>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</si>
  <si>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</si>
  <si>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</si>
  <si>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</si>
  <si>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</si>
  <si>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</si>
  <si>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</si>
  <si>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</si>
  <si>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</si>
  <si>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</si>
  <si>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</si>
  <si>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</si>
  <si>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</si>
  <si>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</si>
  <si>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</si>
  <si>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</si>
  <si>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</si>
  <si>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</si>
  <si>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</si>
  <si>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</si>
  <si>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</si>
  <si>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</si>
  <si>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</si>
  <si>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</si>
  <si>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</si>
  <si>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</si>
  <si>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</si>
  <si>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</si>
  <si>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</si>
  <si>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</si>
  <si>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</si>
  <si>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</si>
  <si>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</si>
  <si>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</si>
  <si>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</si>
  <si>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</si>
  <si>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</si>
  <si>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</si>
  <si>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</si>
  <si>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</si>
  <si>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</si>
  <si>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</si>
  <si>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</si>
  <si>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</si>
  <si>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</si>
  <si>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</si>
  <si>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</si>
  <si>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</si>
  <si>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</si>
  <si>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</si>
  <si>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</si>
  <si>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</si>
  <si>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</si>
  <si>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</si>
  <si>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</si>
  <si>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</si>
  <si>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</si>
  <si>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</si>
  <si>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</si>
  <si>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</si>
  <si>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</si>
  <si>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</si>
  <si>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</si>
  <si>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</si>
  <si>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</si>
  <si>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</si>
  <si>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</si>
  <si>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</si>
  <si>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</si>
  <si>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</si>
  <si>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</si>
  <si>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</si>
  <si>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</si>
  <si>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</si>
  <si>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</si>
  <si>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</si>
  <si>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</si>
  <si>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</si>
  <si>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</si>
  <si>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</si>
  <si>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</si>
  <si>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</si>
  <si>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</si>
  <si>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</si>
  <si>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</si>
  <si>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</si>
  <si>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</si>
  <si>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</si>
  <si>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</si>
  <si>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</si>
  <si>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</si>
  <si>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</si>
  <si>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</si>
  <si>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</si>
  <si>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</si>
  <si>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</si>
  <si>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</si>
  <si>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</si>
  <si>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</si>
  <si>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</si>
  <si>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</si>
  <si>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</si>
  <si>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</si>
  <si>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</si>
  <si>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</si>
  <si>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</si>
  <si>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</si>
  <si>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</si>
  <si>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</si>
  <si>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</si>
  <si>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</si>
  <si>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</si>
  <si>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</si>
  <si>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</si>
  <si>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</si>
  <si>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</si>
  <si>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</si>
  <si>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</si>
  <si>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</si>
  <si>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</si>
  <si>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</si>
  <si>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</si>
  <si>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</si>
  <si>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</si>
  <si>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</si>
  <si>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</si>
  <si>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</si>
  <si>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</si>
  <si>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</si>
  <si>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</si>
  <si>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</si>
  <si>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</si>
  <si>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</si>
  <si>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</si>
  <si>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</si>
  <si>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</si>
  <si>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</si>
  <si>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</si>
  <si>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</si>
  <si>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</si>
  <si>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</si>
  <si>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</si>
  <si>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</si>
  <si>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</si>
  <si>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</si>
  <si>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</si>
  <si>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</si>
  <si>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</si>
  <si>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</si>
  <si>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</si>
  <si>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</si>
  <si>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</si>
  <si>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</si>
  <si>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</si>
  <si>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</si>
  <si>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</si>
  <si>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</si>
  <si>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</si>
  <si>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</si>
  <si>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</si>
  <si>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</si>
  <si>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</si>
  <si>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</si>
  <si>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</si>
  <si>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</si>
  <si>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</si>
  <si>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</si>
  <si>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</si>
  <si>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</si>
  <si>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</si>
  <si>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</si>
  <si>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</si>
  <si>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</si>
  <si>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</si>
  <si>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</si>
  <si>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</si>
  <si>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</si>
  <si>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</si>
  <si>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</si>
  <si>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</si>
  <si>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</si>
  <si>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</si>
  <si>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</si>
  <si>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</si>
  <si>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</si>
  <si>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</si>
  <si>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</si>
  <si>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</si>
  <si>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</si>
  <si>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</si>
  <si>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</si>
  <si>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</si>
  <si>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</si>
  <si>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</si>
  <si>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</si>
  <si>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</si>
  <si>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</si>
  <si>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</si>
  <si>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</si>
  <si>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</si>
  <si>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</si>
  <si>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</si>
  <si>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</si>
  <si>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</si>
  <si>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</si>
  <si>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</si>
  <si>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</si>
  <si>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</si>
  <si>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</si>
  <si>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</si>
  <si>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</si>
  <si>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</si>
  <si>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</si>
  <si>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</si>
  <si>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</si>
  <si>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</si>
  <si>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</si>
  <si>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</si>
  <si>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</si>
  <si>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</si>
  <si>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</si>
  <si>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</si>
  <si>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</si>
  <si>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</si>
  <si>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</si>
  <si>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</si>
  <si>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</si>
  <si>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</si>
  <si>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</si>
  <si>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</si>
  <si>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</si>
  <si>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</si>
  <si>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</si>
  <si>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</si>
  <si>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</si>
  <si>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</si>
  <si>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</si>
  <si>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</si>
  <si>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</si>
  <si>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</si>
  <si>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</si>
  <si>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</si>
  <si>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</si>
  <si>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</si>
  <si>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</si>
  <si>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</si>
  <si>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</si>
  <si>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</si>
  <si>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</si>
  <si>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</si>
  <si>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</si>
  <si>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</si>
  <si>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</si>
  <si>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</si>
  <si>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</si>
  <si>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</si>
  <si>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</si>
  <si>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</si>
  <si>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</si>
  <si>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</si>
  <si>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</si>
  <si>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</si>
  <si>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</si>
  <si>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</si>
  <si>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</si>
  <si>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</si>
  <si>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</si>
  <si>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</si>
  <si>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</si>
  <si>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</si>
  <si>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</si>
  <si>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</si>
  <si>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</si>
  <si>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</si>
  <si>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</si>
  <si>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</si>
  <si>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</si>
  <si>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</si>
  <si>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</si>
  <si>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</si>
  <si>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</si>
  <si>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</si>
  <si>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</si>
  <si>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</si>
  <si>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</si>
  <si>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</si>
  <si>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</si>
  <si>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</si>
  <si>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</si>
  <si>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</si>
  <si>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</si>
  <si>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</si>
  <si>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</si>
  <si>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</si>
  <si>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</si>
  <si>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</si>
  <si>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</si>
  <si>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</si>
  <si>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</si>
  <si>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</si>
  <si>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</si>
  <si>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</si>
  <si>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</si>
  <si>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</si>
  <si>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</si>
  <si>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</si>
  <si>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</si>
  <si>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</si>
  <si>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</si>
  <si>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</si>
  <si>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</si>
  <si>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</si>
  <si>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</si>
  <si>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</si>
  <si>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</si>
  <si>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</si>
  <si>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</si>
  <si>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</si>
  <si>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</si>
  <si>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</si>
  <si>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</si>
  <si>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</si>
  <si>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</si>
  <si>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</si>
  <si>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</si>
  <si>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</si>
  <si>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</si>
  <si>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</si>
  <si>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</si>
  <si>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</si>
  <si>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</si>
  <si>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</si>
  <si>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</si>
  <si>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</si>
  <si>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</si>
  <si>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</si>
  <si>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</si>
  <si>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</si>
  <si>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</si>
  <si>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</si>
  <si>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</si>
  <si>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</si>
  <si>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</si>
  <si>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</si>
  <si>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</si>
  <si>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</si>
  <si>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</si>
  <si>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</si>
  <si>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</si>
  <si>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</si>
  <si>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</si>
  <si>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</si>
  <si>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</si>
  <si>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</si>
  <si>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</si>
  <si>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</si>
  <si>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</si>
  <si>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</si>
  <si>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</si>
  <si>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</si>
  <si>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</si>
  <si>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</si>
  <si>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</si>
  <si>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</si>
  <si>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</si>
  <si>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</si>
  <si>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</si>
  <si>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</si>
  <si>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</si>
  <si>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</si>
  <si>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</si>
  <si>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</si>
  <si>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</si>
  <si>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</si>
  <si>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</si>
  <si>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</si>
  <si>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</si>
  <si>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</si>
  <si>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</si>
  <si>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</si>
  <si>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</si>
  <si>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</si>
  <si>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</si>
  <si>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</si>
  <si>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</si>
  <si>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</si>
  <si>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</si>
  <si>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</si>
  <si>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</si>
  <si>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</si>
  <si>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</si>
  <si>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</si>
  <si>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</si>
  <si>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</si>
  <si>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</si>
  <si>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</si>
  <si>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</si>
  <si>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</si>
  <si>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</si>
  <si>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</si>
  <si>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</si>
  <si>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</si>
  <si>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</si>
  <si>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</si>
  <si>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</si>
  <si>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</si>
  <si>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</si>
  <si>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</si>
  <si>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</si>
  <si>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</si>
  <si>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</si>
  <si>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</si>
  <si>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</si>
  <si>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</si>
  <si>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</si>
  <si>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</si>
  <si>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</si>
  <si>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</si>
  <si>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</si>
  <si>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</si>
  <si>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</si>
  <si>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</si>
  <si>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</si>
  <si>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</si>
  <si>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</si>
  <si>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</si>
  <si>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</si>
  <si>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</si>
  <si>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</si>
  <si>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</si>
  <si>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</si>
  <si>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</si>
  <si>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</si>
  <si>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</si>
  <si>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</si>
  <si>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</si>
  <si>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</si>
  <si>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</si>
  <si>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</si>
  <si>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</si>
  <si>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</si>
  <si>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</si>
  <si>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</si>
  <si>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</si>
  <si>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</si>
  <si>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</si>
  <si>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</si>
  <si>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</si>
  <si>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</si>
  <si>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</si>
  <si>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</si>
  <si>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</si>
  <si>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</si>
  <si>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</si>
  <si>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</si>
  <si>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</si>
  <si>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</si>
  <si>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</si>
  <si>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</si>
  <si>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</si>
  <si>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</si>
  <si>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</si>
  <si>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</si>
  <si>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</si>
  <si>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</si>
  <si>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</si>
  <si>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</si>
  <si>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</si>
  <si>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</si>
  <si>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</si>
  <si>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</si>
  <si>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</si>
  <si>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</si>
  <si>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</si>
  <si>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</si>
  <si>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</si>
  <si>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</si>
  <si>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</si>
  <si>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</si>
  <si>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</si>
  <si>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</si>
  <si>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</si>
  <si>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</si>
  <si>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</si>
  <si>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</si>
  <si>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</si>
  <si>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</si>
  <si>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</si>
  <si>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</si>
  <si>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</si>
  <si>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</si>
  <si>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</si>
  <si>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</si>
  <si>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</si>
  <si>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</si>
  <si>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</si>
  <si>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</si>
  <si>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</si>
  <si>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</si>
  <si>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</si>
  <si>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</si>
  <si>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</si>
  <si>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</si>
  <si>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</si>
  <si>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</si>
  <si>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</si>
  <si>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</si>
  <si>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</si>
  <si>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</si>
  <si>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</si>
  <si>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</si>
  <si>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</si>
  <si>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</si>
  <si>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</si>
  <si>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</si>
  <si>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</si>
  <si>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</si>
  <si>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</si>
  <si>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</si>
  <si>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</si>
  <si>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</si>
  <si>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</si>
  <si>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</si>
  <si>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</si>
  <si>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</si>
  <si>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</si>
  <si>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</si>
  <si>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</si>
  <si>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</si>
  <si>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</si>
  <si>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</si>
  <si>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</si>
  <si>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</si>
  <si>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</si>
  <si>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</si>
  <si>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</si>
  <si>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</si>
  <si>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</si>
  <si>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</si>
  <si>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</si>
  <si>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</si>
  <si>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</si>
  <si>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</si>
  <si>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</si>
  <si>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</si>
  <si>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</si>
  <si>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</si>
  <si>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</si>
  <si>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</si>
  <si>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</si>
  <si>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</si>
  <si>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</si>
  <si>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</si>
  <si>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</si>
  <si>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</si>
  <si>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</si>
  <si>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</si>
  <si>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</si>
  <si>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</si>
  <si>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</si>
  <si>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</si>
  <si>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</si>
  <si>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</si>
  <si>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</si>
  <si>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</si>
  <si>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</si>
  <si>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</si>
  <si>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</si>
  <si>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</si>
  <si>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</si>
  <si>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</si>
  <si>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</si>
  <si>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</si>
  <si>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</si>
  <si>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</si>
  <si>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</si>
  <si>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</si>
  <si>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</si>
  <si>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</si>
  <si>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</si>
  <si>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</si>
  <si>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</si>
  <si>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</si>
  <si>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</si>
  <si>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</si>
  <si>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</si>
  <si>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</si>
  <si>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</si>
  <si>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</si>
  <si>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</si>
  <si>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</si>
  <si>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</si>
  <si>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</si>
  <si>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</si>
  <si>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</si>
  <si>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</si>
  <si>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</si>
  <si>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</si>
  <si>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</si>
  <si>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</si>
  <si>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</si>
  <si>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</si>
  <si>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</si>
  <si>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</si>
  <si>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</si>
  <si>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</si>
  <si>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</si>
  <si>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</si>
  <si>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</si>
  <si>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</si>
  <si>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</si>
  <si>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</si>
  <si>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</si>
  <si>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</si>
  <si>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</si>
  <si>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</si>
  <si>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</si>
  <si>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</si>
  <si>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</si>
  <si>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</si>
  <si>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</si>
  <si>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</si>
  <si>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</si>
  <si>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</si>
  <si>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</si>
  <si>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</si>
  <si>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</si>
  <si>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</si>
  <si>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</si>
  <si>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</si>
  <si>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</si>
  <si>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</si>
  <si>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</si>
  <si>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</si>
  <si>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</si>
  <si>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</si>
  <si>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</si>
  <si>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</si>
  <si>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</si>
  <si>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</si>
  <si>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</si>
  <si>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</si>
  <si>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</si>
  <si>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</si>
  <si>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</si>
  <si>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</si>
  <si>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</si>
  <si>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</si>
  <si>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</si>
  <si>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</si>
  <si>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</si>
  <si>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</si>
  <si>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</si>
  <si>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</si>
  <si>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</si>
  <si>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</si>
  <si>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</si>
  <si>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</si>
  <si>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</si>
  <si>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</si>
  <si>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</si>
  <si>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</si>
  <si>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</si>
  <si>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</si>
  <si>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</si>
  <si>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</si>
  <si>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</si>
  <si>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</si>
  <si>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</si>
  <si>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</si>
  <si>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</si>
  <si>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</si>
  <si>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</si>
  <si>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</si>
  <si>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</si>
  <si>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</si>
  <si>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</si>
  <si>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</si>
  <si>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</si>
  <si>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</si>
  <si>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</si>
  <si>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</si>
  <si>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</si>
  <si>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</si>
  <si>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</si>
  <si>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</si>
  <si>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</si>
  <si>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</si>
  <si>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</si>
  <si>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</si>
  <si>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</si>
  <si>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</si>
  <si>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</si>
  <si>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</si>
  <si>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</si>
  <si>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</si>
  <si>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</si>
  <si>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</si>
  <si>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</si>
  <si>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</si>
  <si>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</si>
  <si>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</si>
  <si>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</si>
  <si>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</si>
  <si>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</si>
  <si>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</si>
  <si>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</si>
  <si>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</si>
  <si>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</si>
  <si>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</si>
  <si>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</si>
  <si>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</si>
  <si>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</si>
  <si>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</si>
  <si>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</si>
  <si>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</si>
  <si>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</si>
  <si>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</si>
  <si>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</si>
  <si>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</si>
  <si>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</si>
  <si>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</si>
  <si>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</si>
  <si>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</si>
  <si>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</si>
  <si>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</si>
  <si>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</si>
  <si>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</si>
  <si>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</si>
  <si>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</si>
  <si>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</si>
  <si>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</si>
  <si>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</si>
  <si>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</si>
  <si>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</si>
  <si>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</si>
  <si>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</si>
  <si>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</si>
  <si>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</si>
  <si>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</si>
  <si>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</si>
  <si>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</si>
  <si>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</si>
  <si>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</si>
  <si>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</si>
  <si>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</si>
  <si>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</si>
  <si>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</si>
  <si>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</si>
  <si>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</si>
  <si>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</si>
  <si>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</si>
  <si>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</si>
  <si>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</si>
  <si>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</si>
  <si>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</si>
  <si>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</si>
  <si>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</si>
  <si>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</si>
  <si>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</si>
  <si>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</si>
  <si>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</si>
  <si>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</si>
  <si>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</si>
  <si>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</si>
  <si>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</si>
  <si>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</si>
  <si>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</si>
  <si>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</si>
  <si>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</si>
  <si>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</si>
  <si>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</si>
  <si>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</si>
  <si>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</si>
  <si>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</si>
  <si>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</si>
  <si>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</si>
  <si>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</si>
  <si>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</si>
  <si>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</si>
  <si>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</si>
  <si>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</si>
  <si>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</si>
  <si>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</si>
  <si>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</si>
  <si>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</si>
  <si>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</si>
  <si>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</si>
  <si>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</si>
  <si>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</si>
  <si>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</si>
  <si>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</si>
  <si>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</si>
  <si>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</si>
  <si>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</si>
  <si>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</si>
  <si>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</si>
  <si>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</si>
  <si>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</si>
  <si>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</si>
  <si>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</si>
  <si>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</si>
  <si>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</si>
  <si>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</si>
  <si>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</si>
  <si>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</si>
  <si>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</si>
  <si>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</si>
  <si>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</si>
  <si>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</si>
  <si>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</si>
  <si>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</si>
  <si>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</si>
  <si>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</si>
  <si>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</si>
  <si>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</si>
  <si>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</si>
  <si>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</si>
  <si>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</si>
  <si>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</si>
  <si>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</si>
  <si>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</si>
  <si>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</si>
  <si>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</si>
  <si>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</si>
  <si>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</si>
  <si>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</si>
  <si>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</si>
  <si>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</si>
  <si>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</si>
  <si>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</si>
  <si>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</si>
  <si>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</si>
  <si>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</si>
  <si>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</si>
  <si>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</si>
  <si>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</si>
  <si>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</si>
  <si>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</si>
  <si>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</si>
  <si>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</si>
  <si>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</si>
  <si>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</si>
  <si>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</si>
  <si>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</si>
  <si>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</si>
  <si>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</si>
  <si>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</si>
  <si>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</si>
  <si>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</si>
  <si>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</si>
  <si>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</si>
  <si>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</si>
  <si>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</si>
  <si>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</si>
  <si>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</si>
  <si>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</si>
  <si>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</si>
  <si>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</si>
  <si>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</si>
  <si>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</si>
  <si>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</si>
  <si>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</si>
  <si>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</si>
  <si>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</si>
  <si>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</si>
  <si>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</si>
  <si>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</si>
  <si>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</si>
  <si>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</si>
  <si>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</si>
  <si>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</si>
  <si>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</si>
  <si>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</si>
  <si>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</si>
  <si>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</si>
  <si>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</si>
  <si>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</si>
  <si>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</si>
  <si>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</si>
  <si>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</si>
  <si>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</si>
  <si>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</si>
  <si>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</si>
  <si>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</si>
  <si>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</si>
  <si>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</si>
  <si>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</si>
  <si>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</si>
  <si>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</si>
  <si>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</si>
  <si>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</si>
  <si>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</si>
  <si>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</si>
  <si>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</si>
  <si>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</si>
  <si>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</si>
  <si>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</si>
  <si>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</si>
  <si>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</si>
  <si>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</si>
  <si>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</si>
  <si>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</si>
  <si>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</si>
  <si>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</si>
  <si>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</si>
  <si>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</si>
  <si>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</si>
  <si>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</si>
  <si>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</si>
  <si>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</si>
  <si>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</si>
  <si>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</si>
  <si>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</si>
  <si>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</si>
  <si>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</si>
  <si>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</si>
  <si>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</si>
  <si>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</si>
  <si>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</si>
  <si>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</si>
  <si>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</si>
  <si>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</si>
  <si>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</si>
  <si>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</si>
  <si>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</si>
  <si>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</si>
  <si>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</si>
  <si>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</si>
  <si>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</si>
  <si>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</si>
  <si>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</si>
  <si>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</si>
  <si>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</si>
  <si>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</si>
  <si>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</si>
  <si>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</si>
  <si>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</si>
  <si>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</si>
  <si>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</si>
  <si>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</si>
  <si>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</si>
  <si>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</si>
  <si>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</si>
  <si>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</si>
  <si>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</si>
  <si>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</si>
  <si>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</si>
  <si>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</si>
  <si>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</si>
  <si>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</si>
  <si>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</si>
  <si>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</si>
  <si>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</si>
  <si>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</si>
  <si>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</si>
  <si>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</si>
  <si>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</si>
  <si>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</si>
  <si>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</si>
  <si>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</si>
  <si>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</si>
  <si>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</si>
  <si>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</si>
  <si>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</si>
  <si>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</si>
  <si>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</si>
  <si>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</si>
  <si>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</si>
  <si>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</si>
  <si>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</si>
  <si>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</si>
  <si>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</si>
  <si>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</si>
  <si>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</si>
  <si>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</si>
  <si>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</si>
  <si>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</si>
  <si>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</si>
  <si>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</si>
  <si>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</si>
  <si>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</si>
  <si>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</si>
  <si>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</si>
  <si>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</si>
  <si>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</si>
  <si>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</si>
  <si>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</si>
  <si>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</si>
  <si>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</si>
  <si>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</si>
  <si>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</si>
  <si>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</si>
  <si>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</si>
  <si>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</si>
  <si>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</si>
  <si>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</si>
  <si>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</si>
  <si>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</si>
  <si>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</si>
  <si>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</si>
  <si>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</si>
  <si>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</si>
  <si>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</si>
  <si>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</si>
  <si>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</si>
  <si>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</si>
  <si>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</si>
  <si>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</si>
  <si>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</si>
  <si>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</si>
  <si>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</si>
  <si>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</si>
  <si>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</si>
  <si>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</si>
  <si>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</si>
  <si>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</si>
  <si>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</si>
  <si>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</si>
  <si>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</si>
  <si>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</si>
  <si>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</si>
  <si>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</si>
  <si>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</si>
  <si>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</si>
  <si>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</si>
  <si>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</si>
  <si>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</si>
  <si>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</si>
  <si>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</si>
  <si>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</si>
  <si>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</si>
  <si>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</si>
  <si>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</si>
  <si>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</si>
  <si>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</si>
  <si>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</si>
  <si>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</si>
  <si>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</si>
  <si>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</si>
  <si>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</si>
  <si>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</si>
  <si>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</si>
  <si>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</si>
  <si>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</si>
  <si>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</si>
  <si>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</si>
  <si>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</si>
  <si>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</si>
  <si>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</si>
  <si>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</si>
  <si>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</si>
  <si>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</si>
  <si>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</si>
  <si>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</si>
  <si>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</si>
  <si>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</si>
  <si>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</si>
  <si>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</si>
  <si>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</si>
  <si>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</si>
  <si>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</si>
  <si>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</si>
  <si>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</si>
  <si>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</si>
  <si>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</si>
  <si>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</si>
  <si>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</si>
  <si>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</si>
  <si>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</si>
  <si>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</si>
  <si>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</si>
  <si>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</si>
  <si>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</si>
  <si>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</si>
  <si>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</si>
  <si>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</si>
  <si>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</si>
  <si>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</si>
  <si>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</si>
  <si>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</si>
  <si>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</si>
  <si>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</si>
  <si>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</si>
  <si>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</si>
  <si>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</si>
  <si>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</si>
  <si>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</si>
  <si>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</si>
  <si>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</si>
  <si>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</si>
  <si>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</si>
  <si>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</si>
  <si>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</si>
  <si>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</si>
  <si>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</si>
  <si>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</si>
  <si>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</si>
  <si>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</si>
  <si>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</si>
  <si>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</si>
  <si>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</si>
  <si>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</si>
  <si>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</si>
  <si>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</si>
  <si>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</si>
  <si>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</si>
  <si>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</si>
  <si>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</si>
  <si>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</si>
  <si>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</si>
  <si>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</si>
  <si>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</si>
  <si>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</si>
  <si>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</si>
  <si>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</si>
  <si>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</si>
  <si>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</si>
  <si>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</si>
  <si>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</si>
  <si>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</si>
  <si>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</si>
  <si>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</si>
  <si>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</si>
  <si>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</si>
  <si>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</si>
  <si>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</si>
  <si>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</si>
  <si>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</si>
  <si>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</si>
  <si>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</si>
  <si>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</si>
  <si>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</si>
  <si>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</si>
  <si>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</si>
  <si>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</si>
  <si>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</si>
  <si>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</si>
  <si>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</si>
  <si>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</si>
  <si>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</si>
  <si>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</si>
  <si>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</si>
  <si>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</si>
  <si>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</si>
  <si>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</si>
  <si>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</si>
  <si>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</si>
  <si>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</si>
  <si>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</si>
  <si>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</si>
  <si>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</si>
  <si>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</si>
  <si>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</si>
  <si>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</si>
  <si>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</si>
  <si>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</si>
  <si>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</si>
  <si>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</si>
  <si>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</si>
  <si>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</si>
  <si>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</si>
  <si>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</si>
  <si>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</si>
  <si>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</si>
  <si>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</si>
  <si>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</si>
  <si>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</si>
  <si>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</si>
  <si>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</si>
  <si>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</si>
  <si>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</si>
  <si>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</si>
  <si>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</si>
  <si>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</si>
  <si>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</si>
  <si>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</si>
  <si>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</si>
  <si>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</si>
  <si>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</si>
  <si>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</si>
  <si>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</si>
  <si>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</si>
  <si>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</si>
  <si>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</si>
  <si>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</si>
  <si>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</si>
  <si>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</si>
  <si>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</si>
  <si>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</si>
  <si>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</si>
  <si>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</si>
  <si>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</si>
  <si>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</si>
  <si>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</si>
  <si>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</si>
  <si>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</si>
  <si>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</si>
  <si>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</si>
  <si>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</si>
  <si>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</si>
  <si>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</si>
  <si>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</si>
  <si>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</si>
  <si>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</si>
  <si>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</si>
  <si>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</si>
  <si>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</si>
  <si>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</si>
  <si>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</si>
  <si>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</si>
  <si>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</si>
  <si>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</si>
  <si>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</si>
  <si>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</si>
  <si>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</si>
  <si>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</si>
  <si>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</si>
  <si>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</si>
  <si>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</si>
  <si>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</si>
  <si>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</si>
  <si>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</si>
  <si>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</si>
  <si>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</si>
  <si>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</si>
  <si>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</si>
  <si>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</si>
  <si>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</si>
  <si>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</si>
  <si>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</si>
  <si>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</si>
  <si>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</si>
  <si>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</si>
  <si>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</si>
  <si>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</si>
  <si>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</si>
  <si>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</si>
  <si>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</si>
  <si>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</si>
  <si>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</si>
  <si>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</si>
  <si>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</si>
  <si>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</si>
  <si>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</si>
  <si>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</si>
  <si>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</si>
  <si>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</si>
  <si>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</si>
  <si>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</si>
  <si>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</si>
  <si>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</si>
  <si>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</si>
  <si>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</si>
  <si>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</si>
  <si>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</si>
  <si>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</si>
  <si>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</si>
  <si>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</si>
  <si>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</si>
  <si>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</si>
  <si>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</si>
  <si>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</si>
  <si>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</si>
  <si>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</si>
  <si>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</si>
  <si>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</si>
  <si>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</si>
  <si>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</si>
  <si>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</si>
  <si>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</si>
  <si>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</si>
  <si>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</si>
  <si>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</si>
  <si>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</si>
  <si>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</si>
  <si>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</si>
  <si>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</si>
  <si>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</si>
  <si>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</si>
  <si>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</si>
  <si>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</si>
  <si>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</si>
  <si>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</si>
  <si>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</si>
  <si>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</si>
  <si>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</si>
  <si>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</si>
  <si>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</si>
  <si>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</si>
  <si>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</si>
  <si>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</si>
  <si>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</si>
  <si>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</si>
  <si>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</si>
  <si>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</si>
  <si>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</si>
  <si>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</si>
  <si>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</si>
  <si>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</si>
  <si>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</si>
  <si>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</si>
  <si>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</si>
  <si>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</si>
  <si>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</si>
  <si>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</si>
  <si>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</si>
  <si>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</si>
  <si>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</si>
  <si>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</si>
  <si>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</si>
  <si>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</si>
  <si>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</si>
  <si>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</si>
  <si>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</si>
  <si>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</si>
  <si>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</si>
  <si>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</si>
  <si>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</si>
  <si>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</si>
  <si>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</si>
  <si>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</si>
  <si>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</si>
  <si>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</si>
  <si>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</si>
  <si>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</si>
  <si>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</si>
  <si>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</si>
  <si>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</si>
  <si>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</si>
  <si>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</si>
  <si>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</si>
  <si>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</si>
  <si>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</si>
  <si>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</si>
  <si>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</si>
  <si>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</si>
  <si>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</si>
  <si>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</si>
  <si>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</si>
  <si>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</si>
  <si>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</si>
  <si>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</si>
  <si>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</si>
  <si>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</si>
  <si>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</si>
  <si>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</si>
  <si>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</si>
  <si>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</si>
  <si>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</si>
  <si>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</si>
  <si>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</si>
  <si>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</si>
  <si>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</si>
  <si>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</si>
  <si>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</si>
  <si>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</si>
  <si>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</si>
  <si>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</si>
  <si>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</si>
  <si>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</si>
  <si>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</si>
  <si>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</si>
  <si>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</si>
  <si>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</si>
  <si>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</si>
  <si>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</si>
  <si>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</si>
  <si>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</si>
  <si>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</si>
  <si>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</si>
  <si>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</si>
  <si>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</si>
  <si>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</si>
  <si>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</si>
  <si>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</si>
  <si>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</si>
  <si>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</si>
  <si>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</si>
  <si>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</si>
  <si>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</si>
  <si>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</si>
  <si>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</si>
  <si>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</si>
  <si>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</si>
  <si>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</si>
  <si>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</si>
  <si>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</si>
  <si>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</si>
  <si>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</si>
  <si>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</si>
  <si>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</si>
  <si>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</si>
  <si>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</si>
  <si>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</si>
  <si>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</si>
  <si>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</si>
  <si>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</si>
  <si>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</si>
  <si>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</si>
  <si>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</si>
  <si>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</si>
  <si>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</si>
  <si>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</si>
  <si>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</si>
  <si>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</si>
  <si>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</si>
  <si>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</si>
  <si>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</si>
  <si>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</si>
  <si>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</si>
  <si>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</si>
  <si>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</si>
  <si>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</si>
  <si>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</si>
  <si>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</si>
  <si>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</si>
  <si>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</si>
  <si>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</si>
  <si>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</si>
  <si>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</si>
  <si>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</si>
  <si>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</si>
  <si>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</si>
  <si>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</si>
  <si>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</si>
  <si>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</si>
  <si>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</si>
  <si>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</si>
  <si>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</si>
  <si>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</si>
  <si>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</si>
  <si>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</si>
  <si>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</si>
  <si>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</si>
  <si>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</si>
  <si>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</si>
  <si>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</si>
  <si>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</si>
  <si>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</si>
  <si>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</si>
  <si>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</si>
  <si>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</si>
  <si>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</si>
  <si>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</si>
  <si>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</si>
  <si>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</si>
  <si>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</si>
  <si>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</si>
  <si>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</si>
  <si>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</si>
  <si>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</si>
  <si>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</si>
  <si>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</si>
  <si>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</si>
  <si>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</si>
  <si>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</si>
  <si>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</si>
  <si>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</si>
  <si>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</si>
  <si>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</si>
  <si>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</si>
  <si>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</si>
  <si>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</si>
  <si>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</si>
  <si>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</si>
  <si>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</si>
  <si>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</si>
  <si>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</si>
  <si>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</si>
  <si>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</si>
  <si>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</si>
  <si>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</si>
  <si>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</si>
  <si>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</si>
  <si>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</si>
  <si>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</si>
  <si>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</si>
  <si>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</si>
  <si>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</si>
  <si>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</si>
  <si>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</si>
  <si>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</si>
  <si>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</si>
  <si>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</si>
  <si>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</si>
  <si>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</si>
  <si>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</si>
  <si>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</si>
  <si>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</si>
  <si>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</si>
  <si>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</si>
  <si>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</si>
  <si>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</si>
  <si>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</si>
  <si>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</si>
  <si>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</si>
  <si>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</si>
  <si>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</si>
  <si>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</si>
  <si>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</si>
  <si>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</si>
  <si>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</si>
  <si>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</si>
  <si>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</si>
  <si>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</si>
  <si>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</si>
  <si>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</si>
  <si>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</si>
  <si>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</si>
  <si>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</si>
  <si>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</si>
  <si>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</si>
  <si>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</si>
  <si>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</si>
  <si>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</si>
  <si>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</si>
  <si>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</si>
  <si>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</si>
  <si>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</si>
  <si>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</si>
  <si>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</si>
  <si>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</si>
  <si>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</si>
  <si>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</si>
  <si>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</si>
  <si>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</si>
  <si>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</si>
  <si>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</si>
  <si>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</si>
  <si>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</si>
  <si>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</si>
  <si>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</si>
  <si>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</si>
  <si>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</si>
  <si>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</si>
  <si>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</si>
  <si>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</si>
  <si>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</si>
  <si>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</si>
  <si>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</si>
  <si>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</si>
  <si>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</si>
  <si>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</si>
  <si>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</si>
  <si>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</si>
  <si>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</si>
  <si>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</si>
  <si>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</si>
  <si>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</si>
  <si>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</si>
  <si>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</si>
  <si>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</si>
  <si>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</si>
  <si>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</si>
  <si>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</si>
  <si>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</si>
  <si>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</si>
  <si>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</si>
  <si>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</si>
  <si>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</si>
  <si>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</si>
  <si>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</si>
  <si>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</si>
  <si>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</si>
  <si>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</si>
  <si>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</si>
  <si>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</si>
  <si>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</si>
  <si>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</si>
  <si>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</si>
  <si>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</si>
  <si>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</si>
  <si>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</si>
  <si>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</si>
  <si>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</si>
  <si>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</si>
  <si>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</si>
  <si>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</si>
  <si>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</si>
  <si>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</si>
  <si>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</si>
  <si>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</si>
  <si>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</si>
  <si>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</si>
  <si>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</si>
  <si>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</si>
  <si>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</si>
  <si>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</si>
  <si>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</si>
  <si>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</si>
  <si>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</si>
  <si>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</si>
  <si>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</si>
  <si>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</si>
  <si>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</si>
  <si>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</si>
  <si>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</si>
  <si>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</si>
  <si>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</si>
  <si>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</si>
  <si>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</si>
  <si>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</si>
  <si>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</si>
  <si>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</si>
  <si>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</si>
  <si>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</si>
  <si>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</si>
  <si>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</si>
  <si>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</si>
  <si>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</si>
  <si>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</si>
  <si>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</si>
  <si>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</si>
  <si>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</si>
  <si>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</si>
  <si>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</si>
  <si>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</si>
  <si>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</si>
  <si>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</si>
  <si>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</si>
  <si>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</si>
  <si>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</si>
  <si>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</si>
  <si>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</si>
  <si>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</si>
  <si>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</si>
  <si>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</si>
  <si>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</si>
  <si>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</si>
  <si>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</si>
  <si>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</si>
  <si>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</si>
  <si>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</si>
  <si>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</si>
  <si>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</si>
  <si>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</si>
  <si>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</si>
  <si>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</si>
  <si>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</si>
  <si>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</si>
  <si>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</si>
  <si>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</si>
  <si>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</si>
  <si>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</si>
  <si>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</si>
  <si>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</si>
  <si>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</si>
  <si>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</si>
  <si>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</si>
  <si>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</si>
  <si>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</si>
  <si>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</si>
  <si>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</si>
  <si>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</si>
  <si>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</si>
  <si>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</si>
  <si>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</si>
  <si>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</si>
  <si>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</si>
  <si>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</si>
  <si>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</si>
  <si>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</si>
  <si>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</si>
  <si>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</si>
  <si>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</si>
  <si>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</si>
  <si>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</si>
  <si>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</si>
  <si>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</si>
  <si>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</si>
  <si>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</si>
  <si>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</si>
  <si>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</si>
  <si>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</si>
  <si>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</si>
  <si>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</si>
  <si>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</si>
  <si>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</si>
  <si>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</si>
  <si>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</si>
  <si>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</si>
  <si>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</si>
  <si>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</si>
  <si>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</si>
  <si>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</si>
  <si>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</si>
  <si>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</si>
  <si>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</si>
  <si>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</si>
  <si>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</si>
  <si>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</si>
  <si>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</si>
  <si>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</si>
  <si>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</si>
  <si>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</si>
  <si>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</si>
  <si>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</si>
  <si>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</si>
  <si>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</si>
  <si>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</si>
  <si>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</si>
  <si>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</si>
  <si>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</si>
  <si>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</si>
  <si>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</si>
  <si>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</si>
  <si>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</si>
  <si>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</si>
  <si>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</si>
  <si>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</si>
  <si>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</si>
  <si>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</si>
  <si>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</si>
  <si>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</si>
  <si>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</si>
  <si>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</si>
  <si>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</si>
  <si>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</si>
  <si>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</si>
  <si>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</si>
  <si>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</si>
  <si>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</si>
  <si>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</si>
  <si>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</si>
  <si>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</si>
  <si>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</si>
  <si>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</si>
  <si>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</si>
  <si>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</si>
  <si>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</si>
  <si>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</si>
  <si>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</si>
  <si>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</si>
  <si>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</si>
  <si>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</si>
  <si>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</si>
  <si>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</si>
  <si>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</si>
  <si>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</si>
  <si>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</si>
  <si>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</si>
  <si>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</si>
  <si>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</si>
  <si>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</si>
  <si>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</si>
  <si>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</si>
  <si>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</si>
  <si>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</si>
  <si>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</si>
  <si>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</si>
  <si>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</si>
  <si>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</si>
  <si>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</si>
  <si>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</si>
  <si>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</si>
  <si>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</si>
  <si>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</si>
  <si>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</si>
  <si>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</si>
  <si>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</si>
  <si>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</si>
  <si>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</si>
  <si>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</si>
  <si>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</si>
  <si>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</si>
  <si>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</si>
  <si>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</si>
  <si>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</si>
  <si>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</si>
  <si>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</si>
  <si>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</si>
  <si>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</si>
  <si>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</si>
  <si>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</si>
  <si>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</si>
  <si>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</si>
  <si>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</si>
  <si>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</si>
  <si>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</si>
  <si>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</si>
  <si>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</si>
  <si>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</si>
  <si>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</si>
  <si>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</si>
  <si>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</si>
  <si>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</si>
  <si>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</si>
  <si>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</si>
  <si>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</si>
  <si>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</si>
  <si>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</si>
  <si>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</si>
  <si>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</si>
  <si>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</si>
  <si>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</si>
  <si>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</si>
  <si>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</si>
  <si>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</si>
  <si>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</si>
  <si>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</si>
  <si>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</si>
  <si>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</si>
  <si>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</si>
  <si>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</si>
  <si>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</si>
  <si>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</si>
  <si>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</si>
  <si>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</si>
  <si>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</si>
  <si>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</si>
  <si>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</si>
  <si>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</si>
  <si>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</si>
  <si>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</si>
  <si>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</si>
  <si>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</si>
  <si>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</si>
  <si>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</si>
  <si>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</si>
  <si>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</si>
  <si>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</si>
  <si>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</si>
  <si>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</si>
  <si>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</si>
  <si>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</si>
  <si>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</si>
  <si>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</si>
  <si>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</si>
  <si>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</si>
  <si>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</si>
  <si>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</si>
  <si>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</si>
  <si>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</si>
  <si>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</si>
  <si>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</si>
  <si>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</si>
  <si>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</si>
  <si>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</si>
  <si>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</si>
  <si>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</si>
  <si>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</si>
  <si>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</si>
  <si>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</si>
  <si>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</si>
  <si>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</si>
  <si>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</si>
  <si>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</si>
  <si>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</si>
  <si>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</si>
  <si>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</si>
  <si>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</si>
  <si>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</si>
  <si>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</si>
  <si>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</si>
  <si>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</si>
  <si>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</si>
  <si>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</si>
  <si>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</si>
  <si>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</si>
  <si>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</si>
  <si>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</si>
  <si>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</si>
  <si>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</si>
  <si>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</si>
  <si>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</si>
  <si>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</si>
  <si>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</si>
  <si>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</si>
  <si>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</si>
  <si>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</si>
  <si>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</si>
  <si>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</si>
  <si>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</si>
  <si>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</si>
  <si>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</si>
  <si>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</si>
  <si>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</si>
  <si>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</si>
  <si>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</si>
  <si>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</si>
  <si>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</si>
  <si>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</si>
  <si>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</si>
  <si>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</si>
  <si>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</si>
  <si>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</si>
  <si>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</si>
  <si>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</si>
  <si>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</si>
  <si>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</si>
  <si>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</si>
  <si>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</si>
  <si>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</si>
  <si>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</si>
  <si>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</si>
  <si>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</si>
  <si>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</si>
  <si>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</si>
  <si>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</si>
  <si>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</si>
  <si>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</si>
  <si>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</si>
  <si>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</si>
  <si>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</si>
  <si>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</si>
  <si>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</si>
  <si>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</si>
  <si>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</si>
  <si>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</si>
  <si>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</si>
  <si>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</si>
  <si>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</si>
  <si>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</si>
  <si>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</si>
  <si>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</si>
  <si>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</si>
  <si>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</si>
  <si>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</si>
  <si>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</si>
  <si>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</si>
  <si>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</si>
  <si>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</si>
  <si>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</si>
  <si>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</si>
  <si>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</si>
  <si>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</si>
  <si>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</si>
  <si>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</si>
  <si>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</si>
  <si>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</si>
  <si>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</si>
  <si>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</si>
  <si>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</si>
  <si>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</si>
  <si>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</si>
  <si>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</si>
  <si>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</si>
  <si>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</si>
  <si>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</si>
  <si>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</si>
  <si>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</si>
  <si>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</si>
  <si>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</si>
  <si>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</si>
  <si>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</si>
  <si>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</si>
  <si>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</si>
  <si>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</si>
  <si>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</si>
  <si>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</si>
  <si>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</si>
  <si>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</si>
  <si>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</si>
  <si>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</si>
  <si>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</si>
  <si>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</si>
  <si>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</si>
  <si>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</si>
  <si>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</si>
  <si>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</si>
  <si>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</si>
  <si>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</si>
  <si>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</si>
  <si>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</si>
  <si>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</si>
  <si>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</si>
  <si>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</si>
  <si>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</si>
  <si>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</si>
  <si>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</si>
  <si>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</si>
  <si>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</si>
  <si>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</si>
  <si>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</si>
  <si>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</si>
  <si>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</si>
  <si>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</si>
  <si>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</si>
  <si>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</si>
  <si>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</si>
  <si>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</si>
  <si>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</si>
  <si>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</si>
  <si>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</si>
  <si>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</si>
  <si>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</si>
  <si>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</si>
  <si>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</si>
  <si>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</si>
  <si>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</si>
  <si>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</si>
  <si>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</si>
  <si>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</si>
  <si>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</si>
  <si>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</si>
  <si>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</si>
  <si>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</si>
  <si>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</si>
  <si>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</si>
  <si>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</si>
  <si>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</si>
  <si>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</si>
  <si>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</si>
  <si>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</si>
  <si>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</si>
  <si>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</si>
  <si>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</si>
  <si>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</si>
  <si>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</si>
  <si>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</si>
  <si>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</si>
  <si>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</si>
  <si>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</si>
  <si>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</si>
  <si>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</si>
  <si>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</si>
  <si>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</si>
  <si>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</si>
  <si>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</si>
  <si>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</si>
  <si>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</si>
  <si>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</si>
  <si>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</si>
  <si>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</si>
  <si>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</si>
  <si>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</si>
  <si>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</si>
  <si>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</si>
  <si>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</si>
  <si>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</si>
  <si>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</si>
  <si>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</si>
  <si>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</si>
  <si>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</si>
  <si>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</si>
  <si>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</si>
  <si>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</si>
  <si>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</si>
  <si>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</si>
  <si>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</si>
  <si>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</si>
  <si>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</si>
  <si>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</si>
  <si>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</si>
  <si>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</si>
  <si>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</si>
  <si>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</si>
  <si>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</si>
  <si>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</si>
  <si>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</si>
  <si>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</si>
  <si>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</si>
  <si>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</si>
  <si>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</si>
  <si>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</si>
  <si>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</si>
  <si>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</si>
  <si>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</si>
  <si>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</si>
  <si>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</si>
  <si>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</si>
  <si>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</si>
  <si>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</si>
  <si>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</si>
  <si>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</si>
  <si>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</si>
  <si>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</si>
  <si>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</si>
  <si>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</si>
  <si>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</si>
  <si>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</si>
  <si>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</si>
  <si>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</si>
  <si>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</si>
  <si>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</si>
  <si>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</si>
  <si>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</si>
  <si>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</si>
  <si>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</si>
  <si>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</si>
  <si>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</si>
  <si>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</si>
  <si>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</si>
  <si>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</si>
  <si>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</si>
  <si>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</si>
  <si>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</si>
  <si>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</si>
  <si>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</si>
  <si>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</si>
  <si>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</si>
  <si>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</si>
  <si>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</si>
  <si>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</si>
  <si>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</si>
  <si>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</si>
  <si>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</si>
  <si>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</si>
  <si>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</si>
  <si>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</si>
  <si>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</si>
  <si>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</si>
  <si>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</si>
  <si>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</si>
  <si>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</si>
  <si>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</si>
  <si>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</si>
  <si>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</si>
  <si>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</si>
  <si>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</si>
  <si>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</si>
  <si>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</si>
  <si>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</si>
  <si>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</si>
  <si>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</si>
  <si>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</si>
  <si>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</si>
  <si>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</si>
  <si>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</si>
  <si>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</si>
  <si>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</si>
  <si>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</si>
  <si>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</si>
  <si>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</si>
  <si>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</si>
  <si>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</si>
  <si>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</si>
  <si>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</si>
  <si>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</si>
  <si>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</si>
  <si>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</si>
  <si>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</si>
  <si>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</si>
  <si>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</si>
  <si>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</si>
  <si>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</si>
  <si>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</si>
  <si>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</si>
  <si>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</si>
  <si>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</si>
  <si>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</si>
  <si>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</si>
  <si>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</si>
  <si>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</si>
  <si>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</si>
  <si>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</si>
  <si>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</si>
  <si>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</si>
  <si>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</si>
  <si>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</si>
  <si>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</si>
  <si>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</si>
  <si>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</si>
  <si>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</si>
  <si>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</si>
  <si>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</si>
  <si>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</si>
  <si>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</si>
  <si>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</si>
  <si>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</si>
  <si>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</si>
  <si>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</si>
  <si>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</si>
  <si>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</si>
  <si>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</si>
  <si>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</si>
  <si>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</si>
  <si>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</si>
  <si>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</si>
  <si>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</si>
  <si>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</si>
  <si>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</si>
  <si>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</si>
  <si>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</si>
  <si>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</si>
  <si>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</si>
  <si>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</si>
  <si>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</si>
  <si>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</si>
  <si>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</si>
  <si>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</si>
  <si>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</si>
  <si>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</si>
  <si>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</si>
  <si>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</si>
  <si>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</si>
  <si>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</si>
  <si>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</si>
  <si>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</si>
  <si>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</si>
  <si>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</si>
  <si>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</si>
  <si>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</si>
  <si>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</si>
  <si>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</si>
  <si>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</si>
  <si>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</si>
  <si>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</si>
  <si>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</si>
  <si>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</si>
  <si>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</si>
  <si>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</si>
  <si>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</si>
  <si>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</si>
  <si>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</si>
  <si>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</si>
  <si>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</si>
  <si>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</si>
  <si>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</si>
  <si>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</si>
  <si>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</si>
  <si>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</si>
  <si>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</si>
  <si>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</si>
  <si>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</si>
  <si>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</si>
  <si>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</si>
  <si>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</si>
  <si>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</si>
  <si>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</si>
  <si>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</si>
  <si>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</si>
  <si>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</si>
  <si>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</si>
  <si>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</si>
  <si>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</si>
  <si>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</si>
  <si>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</si>
  <si>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</si>
  <si>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</si>
  <si>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</si>
  <si>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</si>
  <si>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</si>
  <si>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</si>
  <si>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</si>
  <si>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</si>
  <si>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</si>
  <si>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</si>
  <si>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</si>
  <si>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</si>
  <si>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</si>
  <si>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</si>
  <si>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</si>
  <si>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</si>
  <si>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</si>
  <si>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</si>
  <si>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</si>
  <si>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</si>
  <si>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</si>
  <si>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</si>
  <si>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</si>
  <si>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</si>
  <si>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</si>
  <si>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</si>
  <si>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</si>
  <si>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</si>
  <si>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</si>
  <si>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</si>
  <si>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</si>
  <si>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</si>
  <si>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</si>
  <si>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</si>
  <si>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</si>
  <si>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</si>
  <si>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</si>
  <si>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</si>
  <si>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</si>
  <si>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</si>
  <si>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</si>
  <si>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</si>
  <si>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</si>
  <si>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</si>
  <si>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</si>
  <si>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</si>
  <si>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</si>
  <si>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</si>
  <si>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</si>
  <si>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</si>
  <si>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</si>
  <si>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</si>
  <si>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</si>
  <si>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</si>
  <si>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</si>
  <si>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</si>
  <si>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</si>
  <si>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</si>
  <si>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</si>
  <si>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</si>
  <si>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</si>
  <si>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</si>
  <si>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</si>
  <si>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</si>
  <si>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</si>
  <si>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</si>
  <si>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</si>
  <si>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</si>
  <si>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</si>
  <si>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</si>
  <si>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</si>
  <si>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</si>
  <si>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</si>
  <si>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</si>
  <si>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</si>
  <si>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</si>
  <si>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</si>
  <si>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</si>
  <si>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</si>
  <si>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</si>
  <si>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</si>
  <si>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</si>
  <si>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</si>
  <si>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</si>
  <si>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</si>
  <si>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</si>
  <si>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</si>
  <si>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</si>
  <si>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</si>
  <si>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</si>
  <si>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</si>
  <si>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</si>
  <si>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</si>
  <si>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</si>
  <si>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</si>
  <si>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</si>
  <si>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</si>
  <si>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</si>
  <si>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</si>
  <si>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</si>
  <si>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</si>
  <si>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</si>
  <si>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</si>
  <si>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</si>
  <si>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</si>
  <si>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</si>
  <si>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</si>
  <si>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</si>
  <si>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</si>
  <si>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</si>
  <si>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</si>
  <si>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</si>
  <si>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</si>
  <si>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</si>
  <si>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</si>
  <si>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</si>
  <si>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</si>
  <si>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</si>
  <si>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</si>
  <si>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</si>
  <si>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</si>
  <si>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</si>
  <si>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</si>
  <si>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</si>
  <si>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</si>
  <si>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</si>
  <si>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</si>
  <si>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</si>
  <si>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</si>
  <si>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</si>
  <si>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</si>
  <si>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</si>
  <si>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</si>
  <si>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</si>
  <si>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</si>
  <si>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</si>
  <si>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</si>
  <si>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</si>
  <si>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</si>
  <si>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</si>
  <si>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</si>
  <si>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</si>
  <si>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</si>
  <si>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</si>
  <si>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</si>
  <si>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</si>
  <si>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</si>
  <si>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</si>
  <si>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</si>
  <si>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</si>
  <si>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</si>
  <si>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</si>
  <si>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</si>
  <si>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</si>
  <si>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</si>
  <si>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</si>
  <si>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</si>
  <si>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</si>
  <si>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</si>
  <si>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</si>
  <si>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</si>
  <si>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</si>
  <si>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</si>
  <si>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</si>
  <si>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</si>
  <si>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</si>
  <si>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</si>
  <si>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</si>
  <si>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</si>
  <si>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</si>
  <si>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</si>
  <si>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</si>
  <si>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</si>
  <si>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</si>
  <si>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</si>
  <si>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</si>
  <si>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</si>
  <si>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</si>
  <si>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</si>
  <si>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</si>
  <si>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</si>
  <si>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</si>
  <si>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</si>
  <si>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</si>
  <si>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</si>
  <si>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</si>
  <si>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</si>
  <si>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</si>
  <si>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</si>
  <si>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</si>
  <si>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</si>
  <si>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</si>
  <si>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</si>
  <si>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</si>
  <si>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</si>
  <si>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</si>
  <si>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</si>
  <si>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</si>
  <si>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</si>
  <si>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</si>
  <si>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</si>
  <si>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</si>
  <si>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</si>
  <si>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</si>
  <si>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</si>
  <si>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</si>
  <si>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</si>
  <si>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</si>
  <si>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</si>
  <si>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</si>
  <si>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</si>
  <si>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</si>
  <si>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</si>
  <si>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</si>
  <si>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</si>
  <si>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</si>
  <si>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</si>
  <si>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</si>
  <si>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</si>
  <si>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</si>
  <si>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</si>
  <si>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</si>
  <si>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</si>
  <si>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</si>
  <si>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</si>
  <si>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</si>
  <si>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</si>
  <si>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</si>
  <si>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</si>
  <si>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</si>
  <si>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</si>
  <si>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</si>
  <si>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</si>
  <si>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</si>
  <si>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</si>
  <si>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</si>
  <si>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</si>
  <si>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</si>
  <si>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</si>
  <si>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</si>
  <si>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</si>
  <si>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</si>
  <si>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</si>
  <si>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</si>
  <si>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</si>
  <si>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</si>
  <si>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</si>
  <si>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</si>
  <si>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</si>
  <si>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</si>
  <si>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</si>
  <si>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</si>
  <si>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</si>
  <si>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</si>
  <si>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</si>
  <si>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</si>
  <si>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</si>
  <si>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</si>
  <si>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</si>
  <si>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</si>
  <si>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</si>
  <si>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</si>
  <si>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</si>
  <si>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</si>
  <si>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</si>
  <si>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</si>
  <si>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</si>
  <si>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</si>
  <si>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</si>
  <si>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</si>
  <si>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</si>
  <si>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</si>
  <si>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</si>
  <si>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</si>
  <si>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</si>
  <si>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</si>
  <si>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</si>
  <si>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</si>
  <si>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</si>
  <si>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</si>
  <si>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</si>
  <si>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</si>
  <si>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</si>
  <si>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</si>
  <si>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</si>
  <si>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</si>
  <si>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</si>
  <si>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</si>
  <si>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</si>
  <si>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</si>
  <si>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</si>
  <si>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</si>
  <si>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</si>
  <si>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</si>
  <si>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</si>
  <si>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</si>
  <si>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</si>
  <si>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</si>
  <si>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</si>
  <si>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</si>
  <si>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</si>
  <si>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</si>
  <si>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</si>
  <si>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</si>
  <si>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</si>
  <si>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</si>
  <si>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</si>
  <si>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</si>
  <si>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</si>
  <si>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</si>
  <si>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</si>
  <si>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</si>
  <si>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</si>
  <si>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</si>
  <si>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</si>
  <si>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</si>
  <si>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</si>
  <si>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</si>
  <si>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</si>
  <si>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</si>
  <si>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</si>
  <si>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</si>
  <si>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</si>
  <si>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</si>
  <si>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</si>
  <si>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</si>
  <si>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</si>
  <si>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</si>
  <si>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</si>
  <si>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</si>
  <si>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</si>
  <si>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</si>
  <si>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</si>
  <si>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</si>
  <si>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</si>
  <si>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</si>
  <si>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</si>
  <si>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</si>
  <si>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</si>
  <si>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</si>
  <si>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</si>
  <si>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</si>
  <si>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</si>
  <si>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</si>
  <si>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</si>
  <si>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</si>
  <si>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</si>
  <si>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</si>
  <si>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</si>
  <si>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</si>
  <si>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</si>
  <si>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</si>
  <si>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</si>
  <si>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</si>
  <si>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</si>
  <si>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</si>
  <si>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</si>
  <si>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</si>
  <si>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</si>
  <si>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</si>
  <si>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</si>
  <si>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</si>
  <si>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</si>
  <si>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</si>
  <si>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</si>
  <si>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</si>
  <si>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</si>
  <si>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</si>
  <si>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</si>
  <si>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</si>
  <si>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</si>
  <si>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</si>
  <si>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</si>
  <si>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</si>
  <si>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</si>
  <si>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</si>
  <si>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</si>
  <si>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</si>
  <si>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</si>
  <si>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</si>
  <si>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</si>
  <si>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</si>
  <si>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</si>
  <si>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</si>
  <si>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</si>
  <si>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</si>
  <si>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</si>
  <si>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</si>
  <si>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</si>
  <si>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</si>
  <si>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</si>
  <si>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</si>
  <si>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</si>
  <si>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</si>
  <si>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</si>
  <si>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</si>
  <si>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</si>
  <si>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</si>
  <si>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</si>
  <si>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</si>
  <si>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</si>
  <si>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</si>
  <si>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</si>
  <si>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</si>
  <si>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</si>
  <si>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</si>
  <si>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</si>
  <si>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</si>
  <si>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</si>
  <si>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</si>
  <si>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</si>
  <si>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</si>
  <si>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</si>
  <si>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</si>
  <si>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</si>
  <si>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</si>
  <si>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</si>
  <si>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</si>
  <si>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</si>
  <si>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</si>
  <si>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</si>
  <si>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</si>
  <si>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</si>
  <si>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</si>
  <si>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</si>
  <si>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</si>
  <si>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</si>
  <si>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</si>
  <si>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</si>
  <si>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</si>
  <si>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</si>
  <si>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</si>
  <si>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</si>
  <si>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</si>
  <si>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</si>
  <si>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</si>
  <si>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</si>
  <si>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</si>
  <si>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</si>
  <si>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</si>
  <si>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</si>
  <si>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</si>
  <si>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</si>
  <si>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</si>
  <si>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</si>
  <si>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</si>
  <si>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</si>
  <si>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</si>
  <si>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</si>
  <si>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</si>
  <si>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</si>
  <si>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</si>
  <si>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</si>
  <si>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</si>
  <si>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</si>
  <si>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</si>
  <si>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</si>
  <si>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</si>
  <si>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</si>
  <si>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</si>
  <si>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</si>
  <si>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</si>
  <si>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</si>
  <si>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</si>
  <si>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</si>
  <si>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</si>
  <si>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</si>
  <si>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</si>
  <si>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</si>
  <si>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</si>
  <si>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</si>
  <si>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</si>
  <si>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</si>
  <si>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</si>
  <si>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</si>
  <si>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</si>
  <si>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</si>
  <si>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</si>
  <si>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</si>
  <si>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</si>
  <si>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</si>
  <si>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</si>
  <si>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</si>
  <si>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</si>
  <si>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</si>
  <si>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</si>
  <si>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</si>
  <si>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</si>
  <si>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</si>
  <si>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</si>
  <si>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</si>
  <si>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</si>
  <si>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</si>
  <si>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</si>
  <si>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</si>
  <si>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</si>
  <si>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</si>
  <si>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</si>
  <si>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</si>
  <si>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</si>
  <si>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</si>
  <si>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</si>
  <si>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</si>
  <si>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</si>
  <si>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</si>
  <si>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</si>
  <si>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</si>
  <si>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</si>
  <si>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</si>
  <si>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</si>
  <si>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</si>
  <si>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</si>
  <si>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</si>
  <si>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</si>
  <si>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</si>
  <si>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</si>
  <si>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</si>
  <si>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</si>
  <si>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</si>
  <si>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</si>
  <si>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</si>
  <si>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</si>
  <si>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</si>
  <si>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</si>
  <si>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</si>
  <si>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</si>
  <si>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</si>
  <si>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</si>
  <si>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</si>
  <si>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</si>
  <si>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</si>
  <si>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</si>
  <si>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</si>
  <si>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</si>
  <si>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</si>
  <si>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</si>
  <si>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</si>
  <si>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</si>
  <si>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</si>
  <si>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</si>
  <si>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</si>
  <si>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</si>
  <si>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</si>
  <si>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</si>
  <si>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</si>
  <si>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</si>
  <si>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</si>
  <si>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</si>
  <si>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</si>
  <si>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</si>
  <si>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</si>
  <si>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</si>
  <si>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</si>
  <si>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</si>
  <si>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</si>
  <si>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</si>
  <si>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</si>
  <si>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</si>
  <si>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</si>
  <si>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</si>
  <si>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</si>
  <si>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</si>
  <si>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</si>
  <si>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</si>
  <si>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</si>
  <si>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</si>
  <si>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</si>
  <si>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</si>
  <si>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</si>
  <si>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</si>
  <si>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</si>
  <si>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</si>
  <si>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</si>
  <si>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</si>
  <si>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</si>
  <si>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</si>
  <si>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</si>
  <si>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</si>
  <si>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</si>
  <si>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</si>
  <si>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</si>
  <si>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</si>
  <si>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</si>
  <si>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</si>
  <si>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</si>
  <si>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</si>
  <si>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</si>
  <si>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</si>
  <si>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</si>
  <si>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</si>
  <si>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</si>
  <si>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</si>
  <si>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</si>
  <si>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</si>
  <si>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</si>
  <si>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</si>
  <si>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</si>
  <si>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</si>
  <si>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</si>
  <si>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</si>
  <si>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</si>
  <si>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</si>
  <si>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</si>
  <si>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</si>
  <si>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</si>
  <si>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</si>
  <si>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</si>
  <si>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</si>
  <si>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</si>
  <si>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</si>
  <si>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</si>
  <si>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</si>
  <si>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</si>
  <si>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</si>
  <si>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</si>
  <si>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</si>
  <si>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</si>
  <si>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</si>
  <si>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</si>
  <si>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</si>
  <si>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</si>
  <si>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</si>
  <si>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</si>
  <si>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</si>
  <si>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</si>
  <si>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</si>
  <si>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</si>
  <si>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</si>
  <si>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</si>
  <si>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</si>
  <si>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</si>
  <si>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</si>
  <si>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</si>
  <si>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</si>
  <si>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</si>
  <si>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</si>
  <si>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</si>
  <si>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</si>
  <si>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</si>
  <si>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</si>
  <si>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</si>
  <si>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</si>
  <si>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</si>
  <si>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</si>
  <si>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</si>
  <si>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</si>
  <si>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</si>
  <si>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</si>
  <si>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</si>
  <si>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</si>
  <si>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</si>
  <si>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</si>
  <si>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</si>
  <si>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</si>
  <si>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</si>
  <si>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</si>
  <si>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</si>
  <si>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</si>
  <si>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</si>
  <si>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</si>
  <si>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</si>
  <si>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</si>
  <si>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</si>
  <si>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</si>
  <si>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</si>
  <si>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</si>
  <si>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</si>
  <si>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</si>
  <si>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</si>
  <si>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</si>
  <si>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</si>
  <si>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</si>
  <si>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</si>
  <si>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</si>
  <si>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</si>
  <si>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</si>
  <si>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</si>
  <si>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</si>
  <si>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</si>
  <si>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</si>
  <si>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</si>
  <si>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</si>
  <si>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</si>
  <si>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</si>
  <si>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</si>
  <si>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</si>
  <si>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</si>
  <si>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</si>
  <si>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</si>
  <si>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</si>
  <si>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</si>
  <si>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</si>
  <si>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</si>
  <si>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</si>
  <si>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</si>
  <si>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</si>
  <si>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</si>
  <si>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</si>
  <si>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</si>
  <si>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</si>
  <si>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</si>
  <si>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</si>
  <si>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</si>
  <si>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</si>
  <si>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</si>
  <si>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</si>
  <si>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</si>
  <si>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</si>
  <si>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</si>
  <si>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</si>
  <si>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</si>
  <si>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</si>
  <si>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</si>
  <si>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</si>
  <si>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</si>
  <si>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</si>
  <si>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</si>
  <si>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</si>
  <si>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</si>
  <si>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</si>
  <si>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</si>
  <si>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</si>
  <si>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</si>
  <si>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</si>
  <si>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</si>
  <si>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</si>
  <si>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</si>
  <si>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</si>
  <si>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</si>
  <si>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</si>
  <si>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</si>
  <si>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</si>
  <si>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</si>
  <si>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</si>
  <si>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</si>
  <si>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</si>
  <si>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</si>
  <si>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</si>
  <si>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</si>
  <si>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</si>
  <si>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</si>
  <si>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</si>
  <si>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</si>
  <si>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</si>
  <si>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</si>
  <si>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</si>
  <si>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</si>
  <si>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</si>
  <si>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</si>
  <si>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</si>
  <si>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</si>
  <si>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</si>
  <si>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</si>
  <si>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</si>
  <si>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</si>
  <si>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</si>
  <si>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</si>
  <si>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</si>
  <si>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</si>
  <si>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</si>
  <si>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</si>
  <si>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</si>
  <si>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</si>
  <si>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</si>
  <si>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</si>
  <si>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</si>
  <si>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</si>
  <si>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</si>
  <si>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</si>
  <si>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</si>
  <si>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</si>
  <si>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</si>
  <si>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</si>
  <si>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</si>
  <si>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</si>
  <si>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</si>
  <si>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</si>
  <si>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</si>
  <si>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</si>
  <si>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</si>
  <si>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</si>
  <si>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</si>
  <si>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</si>
  <si>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</si>
  <si>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</si>
  <si>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</si>
  <si>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</si>
  <si>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</si>
  <si>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</si>
  <si>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</si>
  <si>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</si>
  <si>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</si>
  <si>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</si>
  <si>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</si>
  <si>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</si>
  <si>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</si>
  <si>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</si>
  <si>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</si>
  <si>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</si>
  <si>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</si>
  <si>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</si>
  <si>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</si>
  <si>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</si>
  <si>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</si>
  <si>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</si>
  <si>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</si>
  <si>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</si>
  <si>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</si>
  <si>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</si>
  <si>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</si>
  <si>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</si>
  <si>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</si>
  <si>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</si>
  <si>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</si>
  <si>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</si>
  <si>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</si>
  <si>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</si>
  <si>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</si>
  <si>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</si>
  <si>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</si>
  <si>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</si>
  <si>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</si>
  <si>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</si>
  <si>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</si>
  <si>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</si>
  <si>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</si>
  <si>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</si>
  <si>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</si>
  <si>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</si>
  <si>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</si>
  <si>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</si>
  <si>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</si>
  <si>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</si>
  <si>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</si>
  <si>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</si>
  <si>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</si>
  <si>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</si>
  <si>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</si>
  <si>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</si>
  <si>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</si>
  <si>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</si>
  <si>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</si>
  <si>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</si>
  <si>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</si>
  <si>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</si>
  <si>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</si>
  <si>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</si>
  <si>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</si>
  <si>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</si>
  <si>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</si>
  <si>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</si>
  <si>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</si>
  <si>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</si>
  <si>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</si>
  <si>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</si>
  <si>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</si>
  <si>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</si>
  <si>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</si>
  <si>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</si>
  <si>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</si>
  <si>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</si>
  <si>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</si>
  <si>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</si>
  <si>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</si>
  <si>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</si>
  <si>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</si>
  <si>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</si>
  <si>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</si>
  <si>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</si>
  <si>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</si>
  <si>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</si>
  <si>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</si>
  <si>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</si>
  <si>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</si>
  <si>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</si>
  <si>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</si>
  <si>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</si>
  <si>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</si>
  <si>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</si>
  <si>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</si>
  <si>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</si>
  <si>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</si>
  <si>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</si>
  <si>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</si>
  <si>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</si>
  <si>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</si>
  <si>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</si>
  <si>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</si>
  <si>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</si>
  <si>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</si>
  <si>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</si>
  <si>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</si>
  <si>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</si>
  <si>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</si>
  <si>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</si>
  <si>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</si>
  <si>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</si>
  <si>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</si>
  <si>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</si>
  <si>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</si>
  <si>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</si>
  <si>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</si>
  <si>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</si>
  <si>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</si>
  <si>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</si>
  <si>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</si>
  <si>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</si>
  <si>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</si>
  <si>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</si>
  <si>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</si>
  <si>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</si>
  <si>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</si>
  <si>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</si>
  <si>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</si>
  <si>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</si>
  <si>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</si>
  <si>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</si>
  <si>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</si>
  <si>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</si>
  <si>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</si>
  <si>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</si>
  <si>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</si>
  <si>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</si>
  <si>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</si>
  <si>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</si>
  <si>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</si>
  <si>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</si>
  <si>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</si>
  <si>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</si>
  <si>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</si>
  <si>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</si>
  <si>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</si>
  <si>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</si>
  <si>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</si>
  <si>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</si>
  <si>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</si>
  <si>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</si>
  <si>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</si>
  <si>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</si>
  <si>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</si>
  <si>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</si>
  <si>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</si>
  <si>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</si>
  <si>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</si>
  <si>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</si>
  <si>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</si>
  <si>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</si>
  <si>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</si>
  <si>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</si>
  <si>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</si>
  <si>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</si>
  <si>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</si>
  <si>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</si>
  <si>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</si>
  <si>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</si>
  <si>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</si>
  <si>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</si>
  <si>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</si>
  <si>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</si>
  <si>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</si>
  <si>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</si>
  <si>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</si>
  <si>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</si>
  <si>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</si>
  <si>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</si>
  <si>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</si>
  <si>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</si>
  <si>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</si>
  <si>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</si>
  <si>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</si>
  <si>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</si>
  <si>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</si>
  <si>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</si>
  <si>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</si>
  <si>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</si>
  <si>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</si>
  <si>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</si>
  <si>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</si>
  <si>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</si>
  <si>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</si>
  <si>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</si>
  <si>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</si>
  <si>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</si>
  <si>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</si>
  <si>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</si>
  <si>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</si>
  <si>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</si>
  <si>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</si>
  <si>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</si>
  <si>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</si>
  <si>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</si>
  <si>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</si>
  <si>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</si>
  <si>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</si>
  <si>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</si>
  <si>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</si>
  <si>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</si>
  <si>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</si>
  <si>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</si>
  <si>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</si>
  <si>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</si>
  <si>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</si>
  <si>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</si>
  <si>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</si>
  <si>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</si>
  <si>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</si>
  <si>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</si>
  <si>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</si>
  <si>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</si>
  <si>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</si>
  <si>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</si>
  <si>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</si>
  <si>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</si>
  <si>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</si>
  <si>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</si>
  <si>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</si>
  <si>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</si>
  <si>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</si>
  <si>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</si>
  <si>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</si>
  <si>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</si>
  <si>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</si>
  <si>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</si>
  <si>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</si>
  <si>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</si>
  <si>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</si>
  <si>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</si>
  <si>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</si>
  <si>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</si>
  <si>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</si>
  <si>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</si>
  <si>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</si>
  <si>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</si>
  <si>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</si>
  <si>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</si>
  <si>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</si>
  <si>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</si>
  <si>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</si>
  <si>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</si>
  <si>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</si>
  <si>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</si>
  <si>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</si>
  <si>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</si>
  <si>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</si>
  <si>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</si>
  <si>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</si>
  <si>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</si>
  <si>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</si>
  <si>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</si>
  <si>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</si>
  <si>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</si>
  <si>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</si>
  <si>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</si>
  <si>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</si>
  <si>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</si>
  <si>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</si>
  <si>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</si>
  <si>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</si>
  <si>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</si>
  <si>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</si>
  <si>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</si>
  <si>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</si>
  <si>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</si>
  <si>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</si>
  <si>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</si>
  <si>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</si>
  <si>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</si>
  <si>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</si>
  <si>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</si>
  <si>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</si>
  <si>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</si>
  <si>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</si>
  <si>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</si>
  <si>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</si>
  <si>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</si>
  <si>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</si>
  <si>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</si>
  <si>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</si>
  <si>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</si>
  <si>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</si>
  <si>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</si>
  <si>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</si>
  <si>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</si>
  <si>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</si>
  <si>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</si>
  <si>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</si>
  <si>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</si>
  <si>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</si>
  <si>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</si>
  <si>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</si>
  <si>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</si>
  <si>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</si>
  <si>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</si>
  <si>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</si>
  <si>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</si>
  <si>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</si>
  <si>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</si>
  <si>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</si>
  <si>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</si>
  <si>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</si>
  <si>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</si>
  <si>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</si>
  <si>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</si>
  <si>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</si>
  <si>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</si>
  <si>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</si>
  <si>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</si>
  <si>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</si>
  <si>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</si>
  <si>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</si>
  <si>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</si>
  <si>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</si>
  <si>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</si>
  <si>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</si>
  <si>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</si>
  <si>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</si>
  <si>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</si>
  <si>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</si>
  <si>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</si>
  <si>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</si>
  <si>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</si>
  <si>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</si>
  <si>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</si>
  <si>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</si>
  <si>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</si>
  <si>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</si>
  <si>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</si>
  <si>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</si>
  <si>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</si>
  <si>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</si>
  <si>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</si>
  <si>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</si>
  <si>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</si>
  <si>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</si>
  <si>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</si>
  <si>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</si>
  <si>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</si>
  <si>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</si>
  <si>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</si>
  <si>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</si>
  <si>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</si>
  <si>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</si>
  <si>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</si>
  <si>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</si>
  <si>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</si>
  <si>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</si>
  <si>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</si>
  <si>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</si>
  <si>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</si>
  <si>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</si>
  <si>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</si>
  <si>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</si>
  <si>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</si>
  <si>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</si>
  <si>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</si>
  <si>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</si>
  <si>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</si>
  <si>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</si>
  <si>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</si>
  <si>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</si>
  <si>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</si>
  <si>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</si>
  <si>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</si>
  <si>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</si>
  <si>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</si>
  <si>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</si>
  <si>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</si>
  <si>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</si>
  <si>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</si>
  <si>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</si>
  <si>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</si>
  <si>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</si>
  <si>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</si>
  <si>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</si>
  <si>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</si>
  <si>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</si>
  <si>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</si>
  <si>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</si>
  <si>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</si>
  <si>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</si>
  <si>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</si>
  <si>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</si>
  <si>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</si>
  <si>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</si>
  <si>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</si>
  <si>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</si>
  <si>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</si>
  <si>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</si>
  <si>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</si>
  <si>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</si>
  <si>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</si>
  <si>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</si>
  <si>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</si>
  <si>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</si>
  <si>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</si>
  <si>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</si>
  <si>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</si>
  <si>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</si>
  <si>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</si>
  <si>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</si>
  <si>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</si>
  <si>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</si>
  <si>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</si>
  <si>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</si>
  <si>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</si>
  <si>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</si>
  <si>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</si>
  <si>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</si>
  <si>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</si>
  <si>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</si>
  <si>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</si>
  <si>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</si>
  <si>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</si>
  <si>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</si>
  <si>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</si>
  <si>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</si>
  <si>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</si>
  <si>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</si>
  <si>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</si>
  <si>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</si>
  <si>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</si>
  <si>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</si>
  <si>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</si>
  <si>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</si>
  <si>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</si>
  <si>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</si>
  <si>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</si>
  <si>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</si>
  <si>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</si>
  <si>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</si>
  <si>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</si>
  <si>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</si>
  <si>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</si>
  <si>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</si>
  <si>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</si>
  <si>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</si>
  <si>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</si>
  <si>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</si>
  <si>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</si>
  <si>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</si>
  <si>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</si>
  <si>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</si>
  <si>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</si>
  <si>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</si>
  <si>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</si>
  <si>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</si>
  <si>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</si>
  <si>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</si>
  <si>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</si>
  <si>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</si>
  <si>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</si>
  <si>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</si>
  <si>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</si>
  <si>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</si>
  <si>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</si>
  <si>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</si>
  <si>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</si>
  <si>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</si>
  <si>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</si>
  <si>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</si>
  <si>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</si>
  <si>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</si>
  <si>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</si>
  <si>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</si>
  <si>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</si>
  <si>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</si>
  <si>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</si>
  <si>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</si>
  <si>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</si>
  <si>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</si>
  <si>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</si>
  <si>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</si>
  <si>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</si>
  <si>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</si>
  <si>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</si>
  <si>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</si>
  <si>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</si>
  <si>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</si>
  <si>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</si>
  <si>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</si>
  <si>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</si>
  <si>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</si>
  <si>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</si>
  <si>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</si>
  <si>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</si>
  <si>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</si>
  <si>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</si>
  <si>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</si>
  <si>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</si>
  <si>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</si>
  <si>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</si>
  <si>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</si>
  <si>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</si>
  <si>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</si>
  <si>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</si>
  <si>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</si>
  <si>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</si>
  <si>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</si>
  <si>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</si>
  <si>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</si>
  <si>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</si>
  <si>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</si>
  <si>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</si>
  <si>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</si>
  <si>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</si>
  <si>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</si>
  <si>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</si>
  <si>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</si>
  <si>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</si>
  <si>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</si>
  <si>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</si>
  <si>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</si>
  <si>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</si>
  <si>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</si>
  <si>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</si>
  <si>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</si>
  <si>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</si>
  <si>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</si>
  <si>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</si>
  <si>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</si>
  <si>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</si>
  <si>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</si>
  <si>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</si>
  <si>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</si>
  <si>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</si>
  <si>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</si>
  <si>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</si>
  <si>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</si>
  <si>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</si>
  <si>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</si>
  <si>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</si>
  <si>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</si>
  <si>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</si>
  <si>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</si>
  <si>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</si>
  <si>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</si>
  <si>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</si>
  <si>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</si>
  <si>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</si>
  <si>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</si>
  <si>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</si>
  <si>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</si>
  <si>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</si>
  <si>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</si>
  <si>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</si>
  <si>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</si>
  <si>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</si>
  <si>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</si>
  <si>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</si>
  <si>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</si>
  <si>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</si>
  <si>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</si>
  <si>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</si>
  <si>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</si>
  <si>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</si>
  <si>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</si>
  <si>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</si>
  <si>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</si>
  <si>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</si>
  <si>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</si>
  <si>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</si>
  <si>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</si>
  <si>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</si>
  <si>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</si>
  <si>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</si>
  <si>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</si>
  <si>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</si>
  <si>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</si>
  <si>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</si>
  <si>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</si>
  <si>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</si>
  <si>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</si>
  <si>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</si>
  <si>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</si>
  <si>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</si>
  <si>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</si>
  <si>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</si>
  <si>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</si>
  <si>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</si>
  <si>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</si>
  <si>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</si>
  <si>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</si>
  <si>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</si>
  <si>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</si>
  <si>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</si>
  <si>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</si>
  <si>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</si>
  <si>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</si>
  <si>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</si>
  <si>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</si>
  <si>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</si>
  <si>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</si>
  <si>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</si>
  <si>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</si>
  <si>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</si>
  <si>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</si>
  <si>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</si>
  <si>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</si>
  <si>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</si>
  <si>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</si>
  <si>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</si>
  <si>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</si>
  <si>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</si>
  <si>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</si>
  <si>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</si>
  <si>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</si>
  <si>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</si>
  <si>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</si>
  <si>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</si>
  <si>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</si>
  <si>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</si>
  <si>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</si>
  <si>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</si>
  <si>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</si>
  <si>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</si>
  <si>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</si>
  <si>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</si>
  <si>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</si>
  <si>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</si>
  <si>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</si>
  <si>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</si>
  <si>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</si>
  <si>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</si>
  <si>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</si>
  <si>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</si>
  <si>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</si>
  <si>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</si>
  <si>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</si>
  <si>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</si>
  <si>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</si>
  <si>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</si>
  <si>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</si>
  <si>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</si>
  <si>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</si>
  <si>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</si>
  <si>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</si>
  <si>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</si>
  <si>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</si>
  <si>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</si>
  <si>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</si>
  <si>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</si>
  <si>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</si>
  <si>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</si>
  <si>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</si>
  <si>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</si>
  <si>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</si>
  <si>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</si>
  <si>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</si>
  <si>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</si>
  <si>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</si>
  <si>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</si>
  <si>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</si>
  <si>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</si>
  <si>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</si>
  <si>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</si>
  <si>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</si>
  <si>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</si>
  <si>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</si>
  <si>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</si>
  <si>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</si>
  <si>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</si>
  <si>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</si>
  <si>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</si>
  <si>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</si>
  <si>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</si>
  <si>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</si>
  <si>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</si>
  <si>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</si>
  <si>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</si>
  <si>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</si>
  <si>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</si>
  <si>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</si>
  <si>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</si>
  <si>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</si>
  <si>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</si>
  <si>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</si>
  <si>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</si>
  <si>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</si>
  <si>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</si>
  <si>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</si>
  <si>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</si>
  <si>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</si>
  <si>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</si>
  <si>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</si>
  <si>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</si>
  <si>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</si>
  <si>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</si>
  <si>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</si>
  <si>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</si>
  <si>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</si>
  <si>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</si>
  <si>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</si>
  <si>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</si>
  <si>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</si>
  <si>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</si>
  <si>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</si>
  <si>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</si>
  <si>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</si>
  <si>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</si>
  <si>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</si>
  <si>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</si>
  <si>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</si>
  <si>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</si>
  <si>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</si>
  <si>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</si>
  <si>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</si>
  <si>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</si>
  <si>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</si>
  <si>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</si>
  <si>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</si>
  <si>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</si>
  <si>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</si>
  <si>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</si>
  <si>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</si>
  <si>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</si>
  <si>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</si>
  <si>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</si>
  <si>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</si>
  <si>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</si>
  <si>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</si>
  <si>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</si>
  <si>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</si>
  <si>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</si>
  <si>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</si>
  <si>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</si>
  <si>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</si>
  <si>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</si>
  <si>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</si>
  <si>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</si>
  <si>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</si>
  <si>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</si>
  <si>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</si>
  <si>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</si>
  <si>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</si>
  <si>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</si>
  <si>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</si>
  <si>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</si>
  <si>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</si>
  <si>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</si>
  <si>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</si>
  <si>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</si>
  <si>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</si>
  <si>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</si>
  <si>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</si>
  <si>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</si>
  <si>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</si>
  <si>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</si>
  <si>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</si>
  <si>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</si>
  <si>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</si>
  <si>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</si>
  <si>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</si>
  <si>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</si>
  <si>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</si>
  <si>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</si>
  <si>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</si>
  <si>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</si>
  <si>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</si>
  <si>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</si>
  <si>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</si>
  <si>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</si>
  <si>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</si>
  <si>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</si>
  <si>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</si>
  <si>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</si>
  <si>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</si>
  <si>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</si>
  <si>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</si>
  <si>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</si>
  <si>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</si>
  <si>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</si>
  <si>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</si>
  <si>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</si>
  <si>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</si>
  <si>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</si>
  <si>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</si>
  <si>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</si>
  <si>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</si>
  <si>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</si>
  <si>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</si>
  <si>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</si>
  <si>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</si>
  <si>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</si>
  <si>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</si>
  <si>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</si>
  <si>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</si>
  <si>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</si>
  <si>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</si>
  <si>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</si>
  <si>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</si>
  <si>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</si>
  <si>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</si>
  <si>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</si>
  <si>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</si>
  <si>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</si>
  <si>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</si>
  <si>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</si>
  <si>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</si>
  <si>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</si>
  <si>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</si>
  <si>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</si>
  <si>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</si>
  <si>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</si>
  <si>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</si>
  <si>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</si>
  <si>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</si>
  <si>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</si>
  <si>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</si>
  <si>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</si>
  <si>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</si>
  <si>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</si>
  <si>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</si>
  <si>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</si>
  <si>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</si>
  <si>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</si>
  <si>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</si>
  <si>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</si>
  <si>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</si>
  <si>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</si>
  <si>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</si>
  <si>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</si>
  <si>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</si>
  <si>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</si>
  <si>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</si>
  <si>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</si>
  <si>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</si>
  <si>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</si>
  <si>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</si>
  <si>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</si>
  <si>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</si>
  <si>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</si>
  <si>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</si>
  <si>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</si>
  <si>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</si>
  <si>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</si>
  <si>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</si>
  <si>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</si>
  <si>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</si>
  <si>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</si>
  <si>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</si>
  <si>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</si>
  <si>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</si>
  <si>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</si>
  <si>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</si>
  <si>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</si>
  <si>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</si>
  <si>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</si>
  <si>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</si>
  <si>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</si>
  <si>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</si>
  <si>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</si>
  <si>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</si>
  <si>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</si>
  <si>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</si>
  <si>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</si>
  <si>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</si>
  <si>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</si>
  <si>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</si>
  <si>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</si>
  <si>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</si>
  <si>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</si>
  <si>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</si>
  <si>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</si>
  <si>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</si>
  <si>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</si>
  <si>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</si>
  <si>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</si>
  <si>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</si>
  <si>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</si>
  <si>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</si>
  <si>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</si>
  <si>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</si>
  <si>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</si>
  <si>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</si>
  <si>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</si>
  <si>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</si>
  <si>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</si>
  <si>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</si>
  <si>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</si>
  <si>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</si>
  <si>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</si>
  <si>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</si>
  <si>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</si>
  <si>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</si>
  <si>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</si>
  <si>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</si>
  <si>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</si>
  <si>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</si>
  <si>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</si>
  <si>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</si>
  <si>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</si>
  <si>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</si>
  <si>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</si>
  <si>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</si>
  <si>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</si>
  <si>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</si>
  <si>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</si>
  <si>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</si>
  <si>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</si>
  <si>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</si>
  <si>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</si>
  <si>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</si>
  <si>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</si>
  <si>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</si>
  <si>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</si>
  <si>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</si>
  <si>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</si>
  <si>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</si>
  <si>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</si>
  <si>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</si>
  <si>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</si>
  <si>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</si>
  <si>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</si>
  <si>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</si>
  <si>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</si>
  <si>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</si>
  <si>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</si>
  <si>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</si>
  <si>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</si>
  <si>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</si>
  <si>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</si>
  <si>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</si>
  <si>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</si>
  <si>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</si>
  <si>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</si>
  <si>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</si>
  <si>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</si>
  <si>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</si>
  <si>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</si>
  <si>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</si>
  <si>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</si>
  <si>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</si>
  <si>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</si>
  <si>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</si>
  <si>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</si>
  <si>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</si>
  <si>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</si>
  <si>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</si>
  <si>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</si>
  <si>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</si>
  <si>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</si>
  <si>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</si>
  <si>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</si>
  <si>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</si>
  <si>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</si>
  <si>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</si>
  <si>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</si>
  <si>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</si>
  <si>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</si>
  <si>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</si>
  <si>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</si>
  <si>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</si>
  <si>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</si>
  <si>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</si>
  <si>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</si>
  <si>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</si>
  <si>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</si>
  <si>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</si>
  <si>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</si>
  <si>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</si>
  <si>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</si>
  <si>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</si>
  <si>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</si>
  <si>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</si>
  <si>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</si>
  <si>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</si>
  <si>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</si>
  <si>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</si>
  <si>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</si>
  <si>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</si>
  <si>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</si>
  <si>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</si>
  <si>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</si>
  <si>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</si>
  <si>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</si>
  <si>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</si>
  <si>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</si>
  <si>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</si>
  <si>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</si>
  <si>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</si>
  <si>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</si>
  <si>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</si>
  <si>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</si>
  <si>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</si>
  <si>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</si>
  <si>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</si>
  <si>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</si>
  <si>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</si>
  <si>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</si>
  <si>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</si>
  <si>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</si>
  <si>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</si>
  <si>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</si>
  <si>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</si>
  <si>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</si>
  <si>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</si>
  <si>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</si>
  <si>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</si>
  <si>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</si>
  <si>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</si>
  <si>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</si>
  <si>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</si>
  <si>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</si>
  <si>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</si>
  <si>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</si>
  <si>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</si>
  <si>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</si>
  <si>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</si>
  <si>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</si>
  <si>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</si>
  <si>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</si>
  <si>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</si>
  <si>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</si>
  <si>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</si>
  <si>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</si>
  <si>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</si>
  <si>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</si>
  <si>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</si>
  <si>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</si>
  <si>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</si>
  <si>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</si>
  <si>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</si>
  <si>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</si>
  <si>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</si>
  <si>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</si>
  <si>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</si>
  <si>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</si>
  <si>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</si>
  <si>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</si>
  <si>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</si>
  <si>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</si>
  <si>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</si>
  <si>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</si>
  <si>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</si>
  <si>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</si>
  <si>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</si>
  <si>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</si>
  <si>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</si>
  <si>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</si>
  <si>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</si>
  <si>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</si>
  <si>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</si>
  <si>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</si>
  <si>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</si>
  <si>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</si>
  <si>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</si>
  <si>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</si>
  <si>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</si>
  <si>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</si>
  <si>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</si>
  <si>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</si>
  <si>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</si>
  <si>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</si>
  <si>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</si>
  <si>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</si>
  <si>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</si>
  <si>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</si>
  <si>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</si>
  <si>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</si>
  <si>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</si>
  <si>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</si>
  <si>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</si>
  <si>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</si>
  <si>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</si>
  <si>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</si>
  <si>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</si>
  <si>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</si>
  <si>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</si>
  <si>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</si>
  <si>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</si>
  <si>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</si>
  <si>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</si>
  <si>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</si>
  <si>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</si>
  <si>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</si>
  <si>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</si>
  <si>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</si>
  <si>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</si>
  <si>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</si>
  <si>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</si>
  <si>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</si>
  <si>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</si>
  <si>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</si>
  <si>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</si>
  <si>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</si>
  <si>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</si>
  <si>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</si>
  <si>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</si>
  <si>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</si>
  <si>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</si>
  <si>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</si>
  <si>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</si>
  <si>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</si>
  <si>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</si>
  <si>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</si>
  <si>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</si>
  <si>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</si>
  <si>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</si>
  <si>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</si>
  <si>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</si>
  <si>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</si>
  <si>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</si>
  <si>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</si>
  <si>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</si>
  <si>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</si>
  <si>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</si>
  <si>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</si>
  <si>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</si>
  <si>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</si>
  <si>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</si>
  <si>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</si>
  <si>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</si>
  <si>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</si>
  <si>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</si>
  <si>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</si>
  <si>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</si>
  <si>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</si>
  <si>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</si>
  <si>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</si>
  <si>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</si>
  <si>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</si>
  <si>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</si>
  <si>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</si>
  <si>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</si>
  <si>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</si>
  <si>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</si>
  <si>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</si>
  <si>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</si>
  <si>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</si>
  <si>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</si>
  <si>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</si>
  <si>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</si>
  <si>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</si>
  <si>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</si>
  <si>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</si>
  <si>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</si>
  <si>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</si>
  <si>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</si>
  <si>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</si>
  <si>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</si>
  <si>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</si>
  <si>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</si>
  <si>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</si>
  <si>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</si>
  <si>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</si>
  <si>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</si>
  <si>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</si>
  <si>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</si>
  <si>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</si>
  <si>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</si>
  <si>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</si>
  <si>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</si>
  <si>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</si>
  <si>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</si>
  <si>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</si>
  <si>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</si>
  <si>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</si>
  <si>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</si>
  <si>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</si>
  <si>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</si>
  <si>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</si>
  <si>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</si>
  <si>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</si>
  <si>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</si>
  <si>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</si>
  <si>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</si>
  <si>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</si>
  <si>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</si>
  <si>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</si>
  <si>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</si>
  <si>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</si>
  <si>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</si>
  <si>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</si>
  <si>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</si>
  <si>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</si>
  <si>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</si>
  <si>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</si>
  <si>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</si>
  <si>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</si>
  <si>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</si>
  <si>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</si>
  <si>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</si>
  <si>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</si>
  <si>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</si>
  <si>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</si>
  <si>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</si>
  <si>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</si>
  <si>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</si>
  <si>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</si>
  <si>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</si>
  <si>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</si>
  <si>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</si>
  <si>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</si>
  <si>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</si>
  <si>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</si>
  <si>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</si>
  <si>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</si>
  <si>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</si>
  <si>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</si>
  <si>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</si>
  <si>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</si>
  <si>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</si>
  <si>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</si>
  <si>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</si>
  <si>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</si>
  <si>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</si>
  <si>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</si>
  <si>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</si>
  <si>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</si>
  <si>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</si>
  <si>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</si>
  <si>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</si>
  <si>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</si>
  <si>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</si>
  <si>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</si>
  <si>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</si>
  <si>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</si>
  <si>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</si>
  <si>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</si>
  <si>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</si>
  <si>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</si>
  <si>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</si>
  <si>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</si>
  <si>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</si>
  <si>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</si>
  <si>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</si>
  <si>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</si>
  <si>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</si>
  <si>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</si>
  <si>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</si>
  <si>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</si>
  <si>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</si>
  <si>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</si>
  <si>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</si>
  <si>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</si>
  <si>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</si>
  <si>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</si>
  <si>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</si>
  <si>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</si>
  <si>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</si>
  <si>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</si>
  <si>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</si>
  <si>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</si>
  <si>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</si>
  <si>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</si>
  <si>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</si>
  <si>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</si>
  <si>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</si>
  <si>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</si>
  <si>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</si>
  <si>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</si>
  <si>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</si>
  <si>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</si>
  <si>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</si>
  <si>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</si>
  <si>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</si>
  <si>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</si>
  <si>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</si>
  <si>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</si>
  <si>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</si>
  <si>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</si>
  <si>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</si>
  <si>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</si>
  <si>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</si>
  <si>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</si>
  <si>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</si>
  <si>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</si>
  <si>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</si>
  <si>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</si>
  <si>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</si>
  <si>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</si>
  <si>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</si>
  <si>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</si>
  <si>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</si>
  <si>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</si>
  <si>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</si>
  <si>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</si>
  <si>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</si>
  <si>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</si>
  <si>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</si>
  <si>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</si>
  <si>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</si>
  <si>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</si>
  <si>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</si>
  <si>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</si>
  <si>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</si>
  <si>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</si>
  <si>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</si>
  <si>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</si>
  <si>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</si>
  <si>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</si>
  <si>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</si>
  <si>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</si>
  <si>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</si>
  <si>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</si>
  <si>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</si>
  <si>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</si>
  <si>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</si>
  <si>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</si>
  <si>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</si>
  <si>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</si>
  <si>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</si>
  <si>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</si>
  <si>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</si>
  <si>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</si>
  <si>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</si>
  <si>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</si>
  <si>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</si>
  <si>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</si>
  <si>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</si>
  <si>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</si>
  <si>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</si>
  <si>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</si>
  <si>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</si>
  <si>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</si>
  <si>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</si>
  <si>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</si>
  <si>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</si>
  <si>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</si>
  <si>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</si>
  <si>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</si>
  <si>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</si>
  <si>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</si>
  <si>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</si>
  <si>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</si>
  <si>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</si>
  <si>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</si>
  <si>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</si>
  <si>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</si>
  <si>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</si>
  <si>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</si>
  <si>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</si>
  <si>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</si>
  <si>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</si>
  <si>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</si>
  <si>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</si>
  <si>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</si>
  <si>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</si>
  <si>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</si>
  <si>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</si>
  <si>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</si>
  <si>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</si>
  <si>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</si>
  <si>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</si>
  <si>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</si>
  <si>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</si>
  <si>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</si>
  <si>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</si>
  <si>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</si>
  <si>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</si>
  <si>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</si>
  <si>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</si>
  <si>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</si>
  <si>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</si>
  <si>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</si>
  <si>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</si>
  <si>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</si>
  <si>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</si>
  <si>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</si>
  <si>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</si>
  <si>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</si>
  <si>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</si>
  <si>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</si>
  <si>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</si>
  <si>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</si>
  <si>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</si>
  <si>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</si>
  <si>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</si>
  <si>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</si>
  <si>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</si>
  <si>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</si>
  <si>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</si>
  <si>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</si>
  <si>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</si>
  <si>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</si>
  <si>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</si>
  <si>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</si>
  <si>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</si>
  <si>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</si>
  <si>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</si>
  <si>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</si>
  <si>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</si>
  <si>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</si>
  <si>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</si>
  <si>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</si>
  <si>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</si>
  <si>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</si>
  <si>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</si>
  <si>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</si>
  <si>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</si>
  <si>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</si>
  <si>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</si>
  <si>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</si>
  <si>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</si>
  <si>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</si>
  <si>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</si>
  <si>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</si>
  <si>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</si>
  <si>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</si>
  <si>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</si>
  <si>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</si>
  <si>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</si>
  <si>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</si>
  <si>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</si>
  <si>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</si>
  <si>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</si>
  <si>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</si>
  <si>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</si>
  <si>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</si>
  <si>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</si>
  <si>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</si>
  <si>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</si>
  <si>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</si>
  <si>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</si>
  <si>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</si>
  <si>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</si>
  <si>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</si>
  <si>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</si>
  <si>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</si>
  <si>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</si>
  <si>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</si>
  <si>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</si>
  <si>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</si>
  <si>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</si>
  <si>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</si>
  <si>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</si>
  <si>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</si>
  <si>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</si>
  <si>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</si>
  <si>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</si>
  <si>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</si>
  <si>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</si>
  <si>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</si>
  <si>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</si>
  <si>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</si>
  <si>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</si>
  <si>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</si>
  <si>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</si>
  <si>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</si>
  <si>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</si>
  <si>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</si>
  <si>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</si>
  <si>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</si>
  <si>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</si>
  <si>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</si>
  <si>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</si>
  <si>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</si>
  <si>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</si>
  <si>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</si>
  <si>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</si>
  <si>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</si>
  <si>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</si>
  <si>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</si>
  <si>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</si>
  <si>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</si>
  <si>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</si>
  <si>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</si>
  <si>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</si>
  <si>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</si>
  <si>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</si>
  <si>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</si>
  <si>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</si>
  <si>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</si>
  <si>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</si>
  <si>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</si>
  <si>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</si>
  <si>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</si>
  <si>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</si>
  <si>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</si>
  <si>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</si>
  <si>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</si>
  <si>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</si>
  <si>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</si>
  <si>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</si>
  <si>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</si>
  <si>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</si>
  <si>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</si>
  <si>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</si>
  <si>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</si>
  <si>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</si>
  <si>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</si>
  <si>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</si>
  <si>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</si>
  <si>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</si>
  <si>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</si>
  <si>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</si>
  <si>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</si>
  <si>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</si>
  <si>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</si>
  <si>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</si>
  <si>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</si>
  <si>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</si>
  <si>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</si>
  <si>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</si>
  <si>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</si>
  <si>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</si>
  <si>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</si>
  <si>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</si>
  <si>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</si>
  <si>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</si>
  <si>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</si>
  <si>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</si>
  <si>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</si>
  <si>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</si>
  <si>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</si>
  <si>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</si>
  <si>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</si>
  <si>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</si>
  <si>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</si>
  <si>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</si>
  <si>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</si>
  <si>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</si>
  <si>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</si>
  <si>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</si>
  <si>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</si>
  <si>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</si>
  <si>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</si>
  <si>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</si>
  <si>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</si>
  <si>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</si>
  <si>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</si>
  <si>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</si>
  <si>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</si>
  <si>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</si>
  <si>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</si>
  <si>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</si>
  <si>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</si>
  <si>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</si>
  <si>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</si>
  <si>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</si>
  <si>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</si>
  <si>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</si>
  <si>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</si>
  <si>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</si>
  <si>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</si>
  <si>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</si>
  <si>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</si>
  <si>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</si>
  <si>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</si>
  <si>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</si>
  <si>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</si>
  <si>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</si>
  <si>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</si>
  <si>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</si>
  <si>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</si>
  <si>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</si>
  <si>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</si>
  <si>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</si>
  <si>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</si>
  <si>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</si>
  <si>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</si>
  <si>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</si>
  <si>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</si>
  <si>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</si>
  <si>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</si>
  <si>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</si>
  <si>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</si>
  <si>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</si>
  <si>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</si>
  <si>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</si>
  <si>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</si>
  <si>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</si>
  <si>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</si>
  <si>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</si>
  <si>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</si>
  <si>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</si>
  <si>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</si>
  <si>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</si>
  <si>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</si>
  <si>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</si>
  <si>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</si>
  <si>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</si>
  <si>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</si>
  <si>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</si>
  <si>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</si>
  <si>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</si>
  <si>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</si>
  <si>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</si>
  <si>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</si>
  <si>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</si>
  <si>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</si>
  <si>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</si>
  <si>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</si>
  <si>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</si>
  <si>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</si>
  <si>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</si>
  <si>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</si>
  <si>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</si>
  <si>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</si>
  <si>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</si>
  <si>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</si>
  <si>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</si>
  <si>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</si>
  <si>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</si>
  <si>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</si>
  <si>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</si>
  <si>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</si>
  <si>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</si>
  <si>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</si>
  <si>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</si>
  <si>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</si>
  <si>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</si>
  <si>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</si>
  <si>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</si>
  <si>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</si>
  <si>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</si>
  <si>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</si>
  <si>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</si>
  <si>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</si>
  <si>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</si>
  <si>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</si>
  <si>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</si>
  <si>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</si>
  <si>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</si>
  <si>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</si>
  <si>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</si>
  <si>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</si>
  <si>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</si>
  <si>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</si>
  <si>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</si>
  <si>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</si>
  <si>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</si>
  <si>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</si>
  <si>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</si>
  <si>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</si>
  <si>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</si>
  <si>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</si>
  <si>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</si>
  <si>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</si>
  <si>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</si>
  <si>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</si>
  <si>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</si>
  <si>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</si>
  <si>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</si>
  <si>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</si>
  <si>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</si>
  <si>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</si>
  <si>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</si>
  <si>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</si>
  <si>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</si>
  <si>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</si>
  <si>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</si>
  <si>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</si>
  <si>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</si>
  <si>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</si>
  <si>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</si>
  <si>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</si>
  <si>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</si>
  <si>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</si>
  <si>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</si>
  <si>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</si>
  <si>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</si>
  <si>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</si>
  <si>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</si>
  <si>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</si>
  <si>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</si>
  <si>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</si>
  <si>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</si>
  <si>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</si>
  <si>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</si>
  <si>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</si>
  <si>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</si>
  <si>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</si>
  <si>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</si>
  <si>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</si>
  <si>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</si>
  <si>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</si>
  <si>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</si>
  <si>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</si>
  <si>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</si>
  <si>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</si>
  <si>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</si>
  <si>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</si>
  <si>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</si>
  <si>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</si>
  <si>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</si>
  <si>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</si>
  <si>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</si>
  <si>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</si>
  <si>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</si>
  <si>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</si>
  <si>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</si>
  <si>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</si>
  <si>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</si>
  <si>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</si>
  <si>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</si>
  <si>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</si>
  <si>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</si>
  <si>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</si>
  <si>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</si>
  <si>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</si>
  <si>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</si>
  <si>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</si>
  <si>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</si>
  <si>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</si>
  <si>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</si>
  <si>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</si>
  <si>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</si>
  <si>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</si>
  <si>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</si>
  <si>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</si>
  <si>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</si>
  <si>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</si>
  <si>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</si>
  <si>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</si>
  <si>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</si>
  <si>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</si>
  <si>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</si>
  <si>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</si>
  <si>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</si>
  <si>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</si>
  <si>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</si>
  <si>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</si>
  <si>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</si>
  <si>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</si>
  <si>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</si>
  <si>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</si>
  <si>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</si>
  <si>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</si>
  <si>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</si>
  <si>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</si>
  <si>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</si>
  <si>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</si>
  <si>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</si>
  <si>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</si>
  <si>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</si>
  <si>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</si>
  <si>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</si>
  <si>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</si>
  <si>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</si>
  <si>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</si>
  <si>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</si>
  <si>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</si>
  <si>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</si>
  <si>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</si>
  <si>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</si>
  <si>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</si>
  <si>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</si>
  <si>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</si>
  <si>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</si>
  <si>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</si>
  <si>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</si>
  <si>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</si>
  <si>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</si>
  <si>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</si>
  <si>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</si>
  <si>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</si>
  <si>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</si>
  <si>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</si>
  <si>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</si>
  <si>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</si>
  <si>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</si>
  <si>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</si>
  <si>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</si>
  <si>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</si>
  <si>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</si>
  <si>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</si>
  <si>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</si>
  <si>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</si>
  <si>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</si>
  <si>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</si>
  <si>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</si>
  <si>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</si>
  <si>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</si>
  <si>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</si>
  <si>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</si>
  <si>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</si>
  <si>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</si>
  <si>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</si>
  <si>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</si>
  <si>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</si>
  <si>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</si>
  <si>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</si>
  <si>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</si>
  <si>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</si>
  <si>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</si>
  <si>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</si>
  <si>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</si>
  <si>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</si>
  <si>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</si>
  <si>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</si>
  <si>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</si>
  <si>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</si>
  <si>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</si>
  <si>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</si>
  <si>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</si>
  <si>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</si>
  <si>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</si>
  <si>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</si>
  <si>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</si>
  <si>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</si>
  <si>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</si>
  <si>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</si>
  <si>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</si>
  <si>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</si>
  <si>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</si>
  <si>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</si>
  <si>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</si>
  <si>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</si>
  <si>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</si>
  <si>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</si>
  <si>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</si>
  <si>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</si>
  <si>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</si>
  <si>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</si>
  <si>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</si>
  <si>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</si>
  <si>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</si>
  <si>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</si>
  <si>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</si>
  <si>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</si>
  <si>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</si>
  <si>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</si>
  <si>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</si>
  <si>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</si>
  <si>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</si>
  <si>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</si>
  <si>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</si>
  <si>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</si>
  <si>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</si>
  <si>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</si>
  <si>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</si>
  <si>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</si>
  <si>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</si>
  <si>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</si>
  <si>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</si>
  <si>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</si>
  <si>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</si>
  <si>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</si>
  <si>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</si>
  <si>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</si>
  <si>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</si>
  <si>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</si>
  <si>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</si>
  <si>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</si>
  <si>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</si>
  <si>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</si>
  <si>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</si>
  <si>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</si>
  <si>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</si>
  <si>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</si>
  <si>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</si>
  <si>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</si>
  <si>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</si>
  <si>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</si>
  <si>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</si>
  <si>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</si>
  <si>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</si>
  <si>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</si>
  <si>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</si>
  <si>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</si>
  <si>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</si>
  <si>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</si>
  <si>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</si>
  <si>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</si>
  <si>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</si>
  <si>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</si>
  <si>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</si>
  <si>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</si>
  <si>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</si>
  <si>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</si>
  <si>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</si>
  <si>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</si>
  <si>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</si>
  <si>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</si>
  <si>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</si>
  <si>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</si>
  <si>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</si>
  <si>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</si>
  <si>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</si>
  <si>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</si>
  <si>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</si>
  <si>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</si>
  <si>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</si>
  <si>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</si>
  <si>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</si>
  <si>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</si>
  <si>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</si>
  <si>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</si>
  <si>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</si>
  <si>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</si>
  <si>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</si>
  <si>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</si>
  <si>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</si>
  <si>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</si>
  <si>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</si>
  <si>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</si>
  <si>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</si>
  <si>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</si>
  <si>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</si>
  <si>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</si>
  <si>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</si>
  <si>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</si>
  <si>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</si>
  <si>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</si>
  <si>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</si>
  <si>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</si>
  <si>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</si>
  <si>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</si>
  <si>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</si>
  <si>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</si>
  <si>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</si>
  <si>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</si>
  <si>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</si>
  <si>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</si>
  <si>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</si>
  <si>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</si>
  <si>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</si>
  <si>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</si>
  <si>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</si>
  <si>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</si>
  <si>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</si>
  <si>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</si>
  <si>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</si>
  <si>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</si>
  <si>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</si>
  <si>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</si>
  <si>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</si>
  <si>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</si>
  <si>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</si>
  <si>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</si>
  <si>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</si>
  <si>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</si>
  <si>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</si>
  <si>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</si>
  <si>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</si>
  <si>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</si>
  <si>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</si>
  <si>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</si>
  <si>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</si>
  <si>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</si>
  <si>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</si>
  <si>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</si>
  <si>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</si>
  <si>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</si>
  <si>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</si>
  <si>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</si>
  <si>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</si>
  <si>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</si>
  <si>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</si>
  <si>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</si>
  <si>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</si>
  <si>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</si>
  <si>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</si>
  <si>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</si>
  <si>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</si>
  <si>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</si>
  <si>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</si>
  <si>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</si>
  <si>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</si>
  <si>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</si>
  <si>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</si>
  <si>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</si>
  <si>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</si>
  <si>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</si>
  <si>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</si>
  <si>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</si>
  <si>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</si>
  <si>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</si>
  <si>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</si>
  <si>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</si>
  <si>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</si>
  <si>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</si>
  <si>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</si>
  <si>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</si>
  <si>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</si>
  <si>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</si>
  <si>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</si>
  <si>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</si>
  <si>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</si>
  <si>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</si>
  <si>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</si>
  <si>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</si>
  <si>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</si>
  <si>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</si>
  <si>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</si>
  <si>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</si>
  <si>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</si>
  <si>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</si>
  <si>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</si>
  <si>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</si>
  <si>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</si>
  <si>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</si>
  <si>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</si>
  <si>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</si>
  <si>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</si>
  <si>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</si>
  <si>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</si>
  <si>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</si>
  <si>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</si>
  <si>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</si>
  <si>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</si>
  <si>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</si>
  <si>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</si>
  <si>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</si>
  <si>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</si>
  <si>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</si>
  <si>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</si>
  <si>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</si>
  <si>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</si>
  <si>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</si>
  <si>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</si>
  <si>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</si>
  <si>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</si>
  <si>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</si>
  <si>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</si>
  <si>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</si>
  <si>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</si>
  <si>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</si>
  <si>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</si>
  <si>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</si>
  <si>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</si>
  <si>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</si>
  <si>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</si>
  <si>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</si>
  <si>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</si>
  <si>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</si>
  <si>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</si>
  <si>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</si>
  <si>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</si>
  <si>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</si>
  <si>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</si>
  <si>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</si>
  <si>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</si>
  <si>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</si>
  <si>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</si>
  <si>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</si>
  <si>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</si>
  <si>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</si>
  <si>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</si>
  <si>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</si>
  <si>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</si>
  <si>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</si>
  <si>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</si>
  <si>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</si>
  <si>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</si>
  <si>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</si>
  <si>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</si>
  <si>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</si>
  <si>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</si>
  <si>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</si>
  <si>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</si>
  <si>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</si>
  <si>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</si>
  <si>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</si>
  <si>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</si>
  <si>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</si>
  <si>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</si>
  <si>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</si>
  <si>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</si>
  <si>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</si>
  <si>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</si>
  <si>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</si>
  <si>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</si>
  <si>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</si>
  <si>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</si>
  <si>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</si>
  <si>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</si>
  <si>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</si>
  <si>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</si>
  <si>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</si>
  <si>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</si>
  <si>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</si>
  <si>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</si>
  <si>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</si>
  <si>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</si>
  <si>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</si>
  <si>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</si>
  <si>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</si>
  <si>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</si>
  <si>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</si>
  <si>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</si>
  <si>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</si>
  <si>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</si>
  <si>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</si>
  <si>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</si>
  <si>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</si>
  <si>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</si>
  <si>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</si>
  <si>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</si>
  <si>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</si>
  <si>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</si>
  <si>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</si>
  <si>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</si>
  <si>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</si>
  <si>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</si>
  <si>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</si>
  <si>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</si>
  <si>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</si>
  <si>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</si>
  <si>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</si>
  <si>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</si>
  <si>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</si>
  <si>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</si>
  <si>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</si>
  <si>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</si>
  <si>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</si>
  <si>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</si>
  <si>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</si>
  <si>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</si>
  <si>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</si>
  <si>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</si>
  <si>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</si>
  <si>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</si>
  <si>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</si>
  <si>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</si>
  <si>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</si>
  <si>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</si>
  <si>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</si>
  <si>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</si>
  <si>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</si>
  <si>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</si>
  <si>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</si>
  <si>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</si>
  <si>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</si>
  <si>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</si>
  <si>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</si>
  <si>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</si>
  <si>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</si>
  <si>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</si>
  <si>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</si>
  <si>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</si>
  <si>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</si>
  <si>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</si>
  <si>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</si>
  <si>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</si>
  <si>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</si>
  <si>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</si>
  <si>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</si>
  <si>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</si>
  <si>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</si>
  <si>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</si>
  <si>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</si>
  <si>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</si>
  <si>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</si>
  <si>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</si>
  <si>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</si>
  <si>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</si>
  <si>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</si>
  <si>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</si>
  <si>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</si>
  <si>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</si>
  <si>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</si>
  <si>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</si>
  <si>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</si>
  <si>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</si>
  <si>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</si>
  <si>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</si>
  <si>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</si>
  <si>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</si>
  <si>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</si>
  <si>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</si>
  <si>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</si>
  <si>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</si>
  <si>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</si>
  <si>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</si>
  <si>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</si>
  <si>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</si>
  <si>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</si>
  <si>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</si>
  <si>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</si>
  <si>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</si>
  <si>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</si>
  <si>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</si>
  <si>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</si>
  <si>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</si>
  <si>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</si>
  <si>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</si>
  <si>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</si>
  <si>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</si>
  <si>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</si>
  <si>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</si>
  <si>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</si>
  <si>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</si>
  <si>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</si>
  <si>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</si>
  <si>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</si>
  <si>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</si>
  <si>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</si>
  <si>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</si>
  <si>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</si>
  <si>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</si>
  <si>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</si>
  <si>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</si>
  <si>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</si>
  <si>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</si>
  <si>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</si>
  <si>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</si>
  <si>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</si>
  <si>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</si>
  <si>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</si>
  <si>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</si>
  <si>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</si>
  <si>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</si>
  <si>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</si>
  <si>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</si>
  <si>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</si>
  <si>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</si>
  <si>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</si>
  <si>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</si>
  <si>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</si>
  <si>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</si>
  <si>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</si>
  <si>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</si>
  <si>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</si>
  <si>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</si>
  <si>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</si>
  <si>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</si>
  <si>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</si>
  <si>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</si>
  <si>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</si>
  <si>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</si>
  <si>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</si>
  <si>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</si>
  <si>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</si>
  <si>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</si>
  <si>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</si>
  <si>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</si>
  <si>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</si>
  <si>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</si>
  <si>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</si>
  <si>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</si>
  <si>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</si>
  <si>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</si>
  <si>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</si>
  <si>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</si>
  <si>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</si>
  <si>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</si>
  <si>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</si>
  <si>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</si>
  <si>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</si>
  <si>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</si>
  <si>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</si>
  <si>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</si>
  <si>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</si>
  <si>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</si>
  <si>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</si>
  <si>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</si>
  <si>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</si>
  <si>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</si>
  <si>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</si>
  <si>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</si>
  <si>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</si>
  <si>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</si>
  <si>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</si>
  <si>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</si>
  <si>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</si>
  <si>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</si>
  <si>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</si>
  <si>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</si>
  <si>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</si>
  <si>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</si>
  <si>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</si>
  <si>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</si>
  <si>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</si>
  <si>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</si>
  <si>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</si>
  <si>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</si>
  <si>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</si>
  <si>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</si>
  <si>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</si>
  <si>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</si>
  <si>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</si>
  <si>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</si>
  <si>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</si>
  <si>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</si>
  <si>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</si>
  <si>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</si>
  <si>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</si>
  <si>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</si>
  <si>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</si>
  <si>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</si>
  <si>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</si>
  <si>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</si>
  <si>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</si>
  <si>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</si>
  <si>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</si>
  <si>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</si>
  <si>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</si>
  <si>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</si>
  <si>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</si>
  <si>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</si>
  <si>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</si>
  <si>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</si>
  <si>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</si>
  <si>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</si>
  <si>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</si>
  <si>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</si>
  <si>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</si>
  <si>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</si>
  <si>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</si>
  <si>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</si>
  <si>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</si>
  <si>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</si>
  <si>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</si>
  <si>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</si>
  <si>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</si>
  <si>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</si>
  <si>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</si>
  <si>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</si>
  <si>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</si>
  <si>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</si>
  <si>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</si>
  <si>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</si>
  <si>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</si>
  <si>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</si>
  <si>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</si>
  <si>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</si>
  <si>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</si>
  <si>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</si>
  <si>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</si>
  <si>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</si>
  <si>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</si>
  <si>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</si>
  <si>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</si>
  <si>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</si>
  <si>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</si>
  <si>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</si>
  <si>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</si>
  <si>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</si>
  <si>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</si>
  <si>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</si>
  <si>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</si>
  <si>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</si>
  <si>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</si>
  <si>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</si>
  <si>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</si>
  <si>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</si>
  <si>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</si>
  <si>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</si>
  <si>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</si>
  <si>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</si>
  <si>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</si>
  <si>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</si>
  <si>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</si>
  <si>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</si>
  <si>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</si>
  <si>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</si>
  <si>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</si>
  <si>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</si>
  <si>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</si>
  <si>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</si>
  <si>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</si>
  <si>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</si>
  <si>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</si>
  <si>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</si>
  <si>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</si>
  <si>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</si>
  <si>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</si>
  <si>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</si>
  <si>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</si>
  <si>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</si>
  <si>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</si>
  <si>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</si>
  <si>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</si>
  <si>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</si>
  <si>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</si>
  <si>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</si>
  <si>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</si>
  <si>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</si>
  <si>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</si>
  <si>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</si>
  <si>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</si>
  <si>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</si>
  <si>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</si>
  <si>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</si>
  <si>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</si>
  <si>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</si>
  <si>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</si>
  <si>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</si>
  <si>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</si>
  <si>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</si>
  <si>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</si>
  <si>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</si>
  <si>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</si>
  <si>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</si>
  <si>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</si>
  <si>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</si>
  <si>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</si>
  <si>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</si>
  <si>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</si>
  <si>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</si>
  <si>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</si>
  <si>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</si>
  <si>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</si>
  <si>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</si>
  <si>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</si>
  <si>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</si>
  <si>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</si>
  <si>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</si>
  <si>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</si>
  <si>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</si>
  <si>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</si>
  <si>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</si>
  <si>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</si>
  <si>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</si>
  <si>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</si>
  <si>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</si>
  <si>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</si>
  <si>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</si>
  <si>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</si>
  <si>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</si>
  <si>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</si>
  <si>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</si>
  <si>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</si>
  <si>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</si>
  <si>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</si>
  <si>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</si>
  <si>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</si>
  <si>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</si>
  <si>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</si>
  <si>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</si>
  <si>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</si>
  <si>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</si>
  <si>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</si>
  <si>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</si>
  <si>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</si>
  <si>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</si>
  <si>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</si>
  <si>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</si>
  <si>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</si>
  <si>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</si>
  <si>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</si>
  <si>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</si>
  <si>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</si>
  <si>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</si>
  <si>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</si>
  <si>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</si>
  <si>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</si>
  <si>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</si>
  <si>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</si>
  <si>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</si>
  <si>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</si>
  <si>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</si>
  <si>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</si>
  <si>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</si>
  <si>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</si>
  <si>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</si>
  <si>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</si>
  <si>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</si>
  <si>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</si>
  <si>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</si>
  <si>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</si>
  <si>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</si>
  <si>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</si>
  <si>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</si>
  <si>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</si>
  <si>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</si>
  <si>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</si>
  <si>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</si>
  <si>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</si>
  <si>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</si>
  <si>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</si>
  <si>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</si>
  <si>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</si>
  <si>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</si>
  <si>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</si>
  <si>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</si>
  <si>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</si>
  <si>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</si>
  <si>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</si>
  <si>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</si>
  <si>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</si>
  <si>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</si>
  <si>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</si>
  <si>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</si>
  <si>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</si>
  <si>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</si>
  <si>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</si>
  <si>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</si>
  <si>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</si>
  <si>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</si>
  <si>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</si>
  <si>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</si>
  <si>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</si>
  <si>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</si>
  <si>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</si>
  <si>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</si>
  <si>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</si>
  <si>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</si>
  <si>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</si>
  <si>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</si>
  <si>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</si>
  <si>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</si>
  <si>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</si>
  <si>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</si>
  <si>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</si>
  <si>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</si>
  <si>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</si>
  <si>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</si>
  <si>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</si>
  <si>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</si>
  <si>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</si>
  <si>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</si>
  <si>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</si>
  <si>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</si>
  <si>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</si>
  <si>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</si>
  <si>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</si>
  <si>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</si>
  <si>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</si>
  <si>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</si>
  <si>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</si>
  <si>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</si>
  <si>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</si>
  <si>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</si>
  <si>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</si>
  <si>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</si>
  <si>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</si>
  <si>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</si>
  <si>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</si>
  <si>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</si>
  <si>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</si>
  <si>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</si>
  <si>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</si>
  <si>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</si>
  <si>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</si>
  <si>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</si>
  <si>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</si>
  <si>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</si>
  <si>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</si>
  <si>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</si>
  <si>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</si>
  <si>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</si>
  <si>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</si>
  <si>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</si>
  <si>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</si>
  <si>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</si>
  <si>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</si>
  <si>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</si>
  <si>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</si>
  <si>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</si>
  <si>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</si>
  <si>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</si>
  <si>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</si>
  <si>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</si>
  <si>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</si>
  <si>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</si>
  <si>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</si>
  <si>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</si>
  <si>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</si>
  <si>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</si>
  <si>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</si>
  <si>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</si>
  <si>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</si>
  <si>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</si>
  <si>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</si>
  <si>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</si>
  <si>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</si>
  <si>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</si>
  <si>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</si>
  <si>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</si>
  <si>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</si>
  <si>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</si>
  <si>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</si>
  <si>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</si>
  <si>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</si>
  <si>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</si>
  <si>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</si>
  <si>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</si>
  <si>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</si>
  <si>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</si>
  <si>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</si>
  <si>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</si>
  <si>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</si>
  <si>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</si>
  <si>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</si>
  <si>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</si>
  <si>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</si>
  <si>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</si>
  <si>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</si>
  <si>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</si>
  <si>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</si>
  <si>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</si>
  <si>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</si>
  <si>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</si>
  <si>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</si>
  <si>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</si>
  <si>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</si>
  <si>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</si>
  <si>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</si>
  <si>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</si>
  <si>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</si>
  <si>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</si>
  <si>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</si>
  <si>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</si>
  <si>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</si>
  <si>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</si>
  <si>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</si>
  <si>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</si>
  <si>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</si>
  <si>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</si>
  <si>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</si>
  <si>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</si>
  <si>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</si>
  <si>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</si>
  <si>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</si>
  <si>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</si>
  <si>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</si>
  <si>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</si>
  <si>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</si>
  <si>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</si>
  <si>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</si>
  <si>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</si>
  <si>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</si>
  <si>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</si>
  <si>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</si>
  <si>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</si>
  <si>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</si>
  <si>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</si>
  <si>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</si>
  <si>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</si>
  <si>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</si>
  <si>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</si>
  <si>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</si>
  <si>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</si>
  <si>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</si>
  <si>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</si>
  <si>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</si>
  <si>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</si>
  <si>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</si>
  <si>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</si>
  <si>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</si>
  <si>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</si>
  <si>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</si>
  <si>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</si>
  <si>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</si>
  <si>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</si>
  <si>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</si>
  <si>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</si>
  <si>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</si>
  <si>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</si>
  <si>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</si>
  <si>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</si>
  <si>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</si>
  <si>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</si>
  <si>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</si>
  <si>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</si>
  <si>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</si>
  <si>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</si>
  <si>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</si>
  <si>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</si>
  <si>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</si>
  <si>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</si>
  <si>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</si>
  <si>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</si>
  <si>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</si>
  <si>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</si>
  <si>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</si>
  <si>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</si>
  <si>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</si>
  <si>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</si>
  <si>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</si>
  <si>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</si>
  <si>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</si>
  <si>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</si>
  <si>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</si>
  <si>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</si>
  <si>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</si>
  <si>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</si>
  <si>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</si>
  <si>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</si>
  <si>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</si>
  <si>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</si>
  <si>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</si>
  <si>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</si>
  <si>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</si>
  <si>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</si>
  <si>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</si>
  <si>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</si>
  <si>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</si>
  <si>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</si>
  <si>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</si>
  <si>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</si>
  <si>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</si>
  <si>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</si>
  <si>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</si>
  <si>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</si>
  <si>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</si>
  <si>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</si>
  <si>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</si>
  <si>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</si>
  <si>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</si>
  <si>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</si>
  <si>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</si>
  <si>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</si>
  <si>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</si>
  <si>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</si>
  <si>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</si>
  <si>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</si>
  <si>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</si>
  <si>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</si>
  <si>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</si>
  <si>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</si>
  <si>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</si>
  <si>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</si>
  <si>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</si>
  <si>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</si>
  <si>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</si>
  <si>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</si>
  <si>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</si>
  <si>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</si>
  <si>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</si>
  <si>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</si>
  <si>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</si>
  <si>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</si>
  <si>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</si>
  <si>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</si>
  <si>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</si>
  <si>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</si>
  <si>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</si>
  <si>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</si>
  <si>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</si>
  <si>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</si>
  <si>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</si>
  <si>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</si>
  <si>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</si>
  <si>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</si>
  <si>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</si>
  <si>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</si>
  <si>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</si>
  <si>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</si>
  <si>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</si>
  <si>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</si>
  <si>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</si>
  <si>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</si>
  <si>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</si>
  <si>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</si>
  <si>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</si>
  <si>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</si>
  <si>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</si>
  <si>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</si>
  <si>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</si>
  <si>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</si>
  <si>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</si>
  <si>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</si>
  <si>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</si>
  <si>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</si>
  <si>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</si>
  <si>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</si>
  <si>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</si>
  <si>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</si>
  <si>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</si>
  <si>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</si>
  <si>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</si>
  <si>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</si>
  <si>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</si>
  <si>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</si>
  <si>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</si>
  <si>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</si>
  <si>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</si>
  <si>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</si>
  <si>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</si>
  <si>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</si>
  <si>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</si>
  <si>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</si>
  <si>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</si>
  <si>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</si>
  <si>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</si>
  <si>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</si>
  <si>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</si>
  <si>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</si>
  <si>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</si>
  <si>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</si>
  <si>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</si>
  <si>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</si>
  <si>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</si>
  <si>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</si>
  <si>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</si>
  <si>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</si>
  <si>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</si>
  <si>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</si>
  <si>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</si>
  <si>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</si>
  <si>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</si>
  <si>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</si>
  <si>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</si>
  <si>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</si>
  <si>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</si>
  <si>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</si>
  <si>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</si>
  <si>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</si>
  <si>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</si>
  <si>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</si>
  <si>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</si>
  <si>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</si>
  <si>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</si>
  <si>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</si>
  <si>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</si>
  <si>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</si>
  <si>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</si>
  <si>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</si>
  <si>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</si>
  <si>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</si>
  <si>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</si>
  <si>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</si>
  <si>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</si>
  <si>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</si>
  <si>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</si>
  <si>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</si>
  <si>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</si>
  <si>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</si>
  <si>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</si>
  <si>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</si>
  <si>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</si>
  <si>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</si>
  <si>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</si>
  <si>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</si>
  <si>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</si>
  <si>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</si>
  <si>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</si>
  <si>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</si>
  <si>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</si>
  <si>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</si>
  <si>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</si>
  <si>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</si>
  <si>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</si>
  <si>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</si>
  <si>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</si>
  <si>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</si>
  <si>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</si>
  <si>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</si>
  <si>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</si>
  <si>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</si>
  <si>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</si>
  <si>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</si>
  <si>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</si>
  <si>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</si>
  <si>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</si>
  <si>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</si>
  <si>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</si>
  <si>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</si>
  <si>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</si>
  <si>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</si>
  <si>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</si>
  <si>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</si>
  <si>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</si>
  <si>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</si>
  <si>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</si>
  <si>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</si>
  <si>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</si>
  <si>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</si>
  <si>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</si>
  <si>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</si>
  <si>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</si>
  <si>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</si>
  <si>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</si>
  <si>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</si>
  <si>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</si>
  <si>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</si>
  <si>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</si>
  <si>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</si>
  <si>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</si>
  <si>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</si>
  <si>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</si>
  <si>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</si>
  <si>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</si>
  <si>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</si>
  <si>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</si>
  <si>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</si>
  <si>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</si>
  <si>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</si>
  <si>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</si>
  <si>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</si>
  <si>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</si>
  <si>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</si>
  <si>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</si>
  <si>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</si>
  <si>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</si>
  <si>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</si>
  <si>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</si>
  <si>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</si>
  <si>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</si>
  <si>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</si>
  <si>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</si>
  <si>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</si>
  <si>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</si>
  <si>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</si>
  <si>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</si>
  <si>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</si>
  <si>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</si>
  <si>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</si>
  <si>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</si>
  <si>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</si>
  <si>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</si>
  <si>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</si>
  <si>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</si>
  <si>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</si>
  <si>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</si>
  <si>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</si>
  <si>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</si>
  <si>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</si>
  <si>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</si>
  <si>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</si>
  <si>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</si>
  <si>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</si>
  <si>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</si>
  <si>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</si>
  <si>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</si>
  <si>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</si>
  <si>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</si>
  <si>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</si>
  <si>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</si>
  <si>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</si>
  <si>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</si>
  <si>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</si>
  <si>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</si>
  <si>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</si>
  <si>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</si>
  <si>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</si>
  <si>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</si>
  <si>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</si>
  <si>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</si>
  <si>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</si>
  <si>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</si>
  <si>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</si>
  <si>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</si>
  <si>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</si>
  <si>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</si>
  <si>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</si>
  <si>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</si>
  <si>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</si>
  <si>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</si>
  <si>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</si>
  <si>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</si>
  <si>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</si>
  <si>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</si>
  <si>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</si>
  <si>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</si>
  <si>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</si>
  <si>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</si>
  <si>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</si>
  <si>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</si>
  <si>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</si>
  <si>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</si>
  <si>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</si>
  <si>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</si>
  <si>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</si>
  <si>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</si>
  <si>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</si>
  <si>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</si>
  <si>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</si>
  <si>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</si>
  <si>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</si>
  <si>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</si>
  <si>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</si>
  <si>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</si>
  <si>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</si>
  <si>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</si>
  <si>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</si>
  <si>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</si>
  <si>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</si>
  <si>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</si>
  <si>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</si>
  <si>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</si>
  <si>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</si>
  <si>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</si>
  <si>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</si>
  <si>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</si>
  <si>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</si>
  <si>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</si>
  <si>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</si>
  <si>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</si>
  <si>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</si>
  <si>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</si>
  <si>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</si>
  <si>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</si>
  <si>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</si>
  <si>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</si>
  <si>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</si>
  <si>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</si>
  <si>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</si>
  <si>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</si>
  <si>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</si>
  <si>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</si>
  <si>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</si>
  <si>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</si>
  <si>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</si>
  <si>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</si>
  <si>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</si>
  <si>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</si>
  <si>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</si>
  <si>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</si>
  <si>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</si>
  <si>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</si>
  <si>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</si>
  <si>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</si>
  <si>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</si>
  <si>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</si>
  <si>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</si>
  <si>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</si>
  <si>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</si>
  <si>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</si>
  <si>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</si>
  <si>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</si>
  <si>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</si>
  <si>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</si>
  <si>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</si>
  <si>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</si>
  <si>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</si>
  <si>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</si>
  <si>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</si>
  <si>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</si>
  <si>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</si>
  <si>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</si>
  <si>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</si>
  <si>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</si>
  <si>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</si>
  <si>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</si>
  <si>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</si>
  <si>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</si>
  <si>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</si>
  <si>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</si>
  <si>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</si>
  <si>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</si>
  <si>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</si>
  <si>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</si>
  <si>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</si>
  <si>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</si>
  <si>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</si>
  <si>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</si>
  <si>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</si>
  <si>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</si>
  <si>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</si>
  <si>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</si>
  <si>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</si>
  <si>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</si>
  <si>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</si>
  <si>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</si>
  <si>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</si>
  <si>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</si>
  <si>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</si>
  <si>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</si>
  <si>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</si>
  <si>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</si>
  <si>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</si>
  <si>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</si>
  <si>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</si>
  <si>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</si>
  <si>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</si>
  <si>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</si>
  <si>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</si>
  <si>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</si>
  <si>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</si>
  <si>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</si>
  <si>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</si>
  <si>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</si>
  <si>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</si>
  <si>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</si>
  <si>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</si>
  <si>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</si>
  <si>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</si>
  <si>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</si>
  <si>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</si>
  <si>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</si>
  <si>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</si>
  <si>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</si>
  <si>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</si>
  <si>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</si>
  <si>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</si>
  <si>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</si>
  <si>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</si>
  <si>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</si>
  <si>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</si>
  <si>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</si>
  <si>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</si>
  <si>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</si>
  <si>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</si>
  <si>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</si>
  <si>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</si>
  <si>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</si>
  <si>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</si>
  <si>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</si>
  <si>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</si>
  <si>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</si>
  <si>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</si>
  <si>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</si>
  <si>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</si>
  <si>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</si>
  <si>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</si>
  <si>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</si>
  <si>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</si>
  <si>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</si>
  <si>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</si>
  <si>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</si>
  <si>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</si>
  <si>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</si>
  <si>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</si>
  <si>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</si>
  <si>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</si>
  <si>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</si>
  <si>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</si>
  <si>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</si>
  <si>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</si>
  <si>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</si>
  <si>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</si>
  <si>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</si>
  <si>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</si>
  <si>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</si>
  <si>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</si>
  <si>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</si>
  <si>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</si>
  <si>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</si>
  <si>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</si>
  <si>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</si>
  <si>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</si>
  <si>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</si>
  <si>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</si>
  <si>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</si>
  <si>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</si>
  <si>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</si>
  <si>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</si>
  <si>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</si>
  <si>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</si>
  <si>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</si>
  <si>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</si>
  <si>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</si>
  <si>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</si>
  <si>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</si>
  <si>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</si>
  <si>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</si>
  <si>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</si>
  <si>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</si>
  <si>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</si>
  <si>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</si>
  <si>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</si>
  <si>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</si>
  <si>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</si>
  <si>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</si>
  <si>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</si>
  <si>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</si>
  <si>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</si>
  <si>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</si>
  <si>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</si>
  <si>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</si>
  <si>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</si>
  <si>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</si>
  <si>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</si>
  <si>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</si>
  <si>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</si>
  <si>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</si>
  <si>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</si>
  <si>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</si>
  <si>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</si>
  <si>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</si>
  <si>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</si>
  <si>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</si>
  <si>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</si>
  <si>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</si>
  <si>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</si>
  <si>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</si>
  <si>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</si>
  <si>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</si>
  <si>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</si>
  <si>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</si>
  <si>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</si>
  <si>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</si>
  <si>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</si>
  <si>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</si>
  <si>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</si>
  <si>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</si>
  <si>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</si>
  <si>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</si>
  <si>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</si>
  <si>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</si>
  <si>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</si>
  <si>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</si>
  <si>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</si>
  <si>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</si>
  <si>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</si>
  <si>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</si>
  <si>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</si>
  <si>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</si>
  <si>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</si>
  <si>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</si>
  <si>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</si>
  <si>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</si>
  <si>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</si>
  <si>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</si>
  <si>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</si>
  <si>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</si>
  <si>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</si>
  <si>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</si>
  <si>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</si>
  <si>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</si>
  <si>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</si>
  <si>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</si>
  <si>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</si>
  <si>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</si>
  <si>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</si>
  <si>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</si>
  <si>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</si>
  <si>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</si>
  <si>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</si>
  <si>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</si>
  <si>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</si>
  <si>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</si>
  <si>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</si>
  <si>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</si>
  <si>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</si>
  <si>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</si>
  <si>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</si>
  <si>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</si>
  <si>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</si>
  <si>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</si>
  <si>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</si>
  <si>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</si>
  <si>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</si>
  <si>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</si>
  <si>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</si>
  <si>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</si>
  <si>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</si>
  <si>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</si>
  <si>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</si>
  <si>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</si>
  <si>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</si>
  <si>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</si>
  <si>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</si>
  <si>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</si>
  <si>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</si>
  <si>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</si>
  <si>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</si>
  <si>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</si>
  <si>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</si>
  <si>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</si>
  <si>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</si>
  <si>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</si>
  <si>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</si>
  <si>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</si>
  <si>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</si>
  <si>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</si>
  <si>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</si>
  <si>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</si>
  <si>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</si>
  <si>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</si>
  <si>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</si>
  <si>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</si>
  <si>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</si>
  <si>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</si>
  <si>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</si>
  <si>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</si>
  <si>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</si>
  <si>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</si>
  <si>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</si>
  <si>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</si>
  <si>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</si>
  <si>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</si>
  <si>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</si>
  <si>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</si>
  <si>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</si>
  <si>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</si>
  <si>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</si>
  <si>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</si>
  <si>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</si>
  <si>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</si>
  <si>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</si>
  <si>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</si>
  <si>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</si>
  <si>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</si>
  <si>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</si>
  <si>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</si>
  <si>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</si>
  <si>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</si>
  <si>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</si>
  <si>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</si>
  <si>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</si>
  <si>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</si>
  <si>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</si>
  <si>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</si>
  <si>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</si>
  <si>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</si>
  <si>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</si>
  <si>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</si>
  <si>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</si>
  <si>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</si>
  <si>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</si>
  <si>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</si>
  <si>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</si>
  <si>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</si>
  <si>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</si>
  <si>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</si>
  <si>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</si>
  <si>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</si>
  <si>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</si>
  <si>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</si>
  <si>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</si>
  <si>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</si>
  <si>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</si>
  <si>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</si>
  <si>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</si>
  <si>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</si>
  <si>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</si>
  <si>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</si>
  <si>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</si>
  <si>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</si>
  <si>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</si>
  <si>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</si>
  <si>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</si>
  <si>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</si>
  <si>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</si>
  <si>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</si>
  <si>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</si>
  <si>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</si>
  <si>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</si>
  <si>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</si>
  <si>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</si>
  <si>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</si>
  <si>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</si>
  <si>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</si>
  <si>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</si>
  <si>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</si>
  <si>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</si>
  <si>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</si>
  <si>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</si>
  <si>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</si>
  <si>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</si>
  <si>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</si>
  <si>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</si>
  <si>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</si>
  <si>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</si>
  <si>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</si>
  <si>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</si>
  <si>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</si>
  <si>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</si>
  <si>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</si>
  <si>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</si>
  <si>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</si>
  <si>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</si>
  <si>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</si>
  <si>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</si>
  <si>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</si>
  <si>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</si>
  <si>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</si>
  <si>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</si>
  <si>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</si>
  <si>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</si>
  <si>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</si>
  <si>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</si>
  <si>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</si>
  <si>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</si>
  <si>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</si>
  <si>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</si>
  <si>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</si>
  <si>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</si>
  <si>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</si>
  <si>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</si>
  <si>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</si>
  <si>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</si>
  <si>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</si>
  <si>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</si>
  <si>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</si>
  <si>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</si>
  <si>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</si>
  <si>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</si>
  <si>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</si>
  <si>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</si>
  <si>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</si>
  <si>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</si>
  <si>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</si>
  <si>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</si>
  <si>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</si>
  <si>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</si>
  <si>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</si>
  <si>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</si>
  <si>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</si>
  <si>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</si>
  <si>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</si>
  <si>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</si>
  <si>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</si>
  <si>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</si>
  <si>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</si>
  <si>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</si>
  <si>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</si>
  <si>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</si>
  <si>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</si>
  <si>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</si>
  <si>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</si>
  <si>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</si>
  <si>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</si>
  <si>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</si>
  <si>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</si>
  <si>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</si>
  <si>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</si>
  <si>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</si>
  <si>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</si>
  <si>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</si>
  <si>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</si>
  <si>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</si>
  <si>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</si>
  <si>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</si>
  <si>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</si>
  <si>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</si>
  <si>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</si>
  <si>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</si>
  <si>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</si>
  <si>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</si>
  <si>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</si>
  <si>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</si>
  <si>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</si>
  <si>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</si>
  <si>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</si>
  <si>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</si>
  <si>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</si>
  <si>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</si>
  <si>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</si>
  <si>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</si>
  <si>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</si>
  <si>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</si>
  <si>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</si>
  <si>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</si>
  <si>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</si>
  <si>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</si>
  <si>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</si>
  <si>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</si>
  <si>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</si>
  <si>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</si>
  <si>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</si>
  <si>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</si>
  <si>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</si>
  <si>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</si>
  <si>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</si>
  <si>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</si>
  <si>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</si>
  <si>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</si>
  <si>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</si>
  <si>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</si>
  <si>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</si>
  <si>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</si>
  <si>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</si>
  <si>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</si>
  <si>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</si>
  <si>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</si>
  <si>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</si>
  <si>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</si>
  <si>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</si>
  <si>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</si>
  <si>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</si>
  <si>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</si>
  <si>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</si>
  <si>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</si>
  <si>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</si>
  <si>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</si>
  <si>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</si>
  <si>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</si>
  <si>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</si>
  <si>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</si>
  <si>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</si>
  <si>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</si>
  <si>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</si>
  <si>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</si>
  <si>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</si>
  <si>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</si>
  <si>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</si>
  <si>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</si>
  <si>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</si>
  <si>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</si>
  <si>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</si>
  <si>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</si>
  <si>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</si>
  <si>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</si>
  <si>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</si>
  <si>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</si>
  <si>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</si>
  <si>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</si>
  <si>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</si>
  <si>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</si>
  <si>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</si>
  <si>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</si>
  <si>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</si>
  <si>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</si>
  <si>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</si>
  <si>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</si>
  <si>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</si>
  <si>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</si>
  <si>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</si>
  <si>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</si>
  <si>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</si>
  <si>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</si>
  <si>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</si>
  <si>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</si>
  <si>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</si>
  <si>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</si>
  <si>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</si>
  <si>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</si>
  <si>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</si>
  <si>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</si>
  <si>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</si>
  <si>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</si>
  <si>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</si>
  <si>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</si>
  <si>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</si>
  <si>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</si>
  <si>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</si>
  <si>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</si>
  <si>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</si>
  <si>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</si>
  <si>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</si>
  <si>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</si>
  <si>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</si>
  <si>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</si>
  <si>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</si>
  <si>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</si>
  <si>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</si>
  <si>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</si>
  <si>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</si>
  <si>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</si>
  <si>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</si>
  <si>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</si>
  <si>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</si>
  <si>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</si>
  <si>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</si>
  <si>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</si>
  <si>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</si>
  <si>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</si>
  <si>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</si>
  <si>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</si>
  <si>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</si>
  <si>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</si>
  <si>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</si>
  <si>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</si>
  <si>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</si>
  <si>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</si>
  <si>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</si>
  <si>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</si>
  <si>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</si>
  <si>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</si>
  <si>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</si>
  <si>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</si>
  <si>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</si>
  <si>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</si>
  <si>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</si>
  <si>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</si>
  <si>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</si>
  <si>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</si>
  <si>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</si>
  <si>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</si>
  <si>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</si>
  <si>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</si>
  <si>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</si>
  <si>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</si>
  <si>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</si>
  <si>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</si>
  <si>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</si>
  <si>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</si>
  <si>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</si>
  <si>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</si>
  <si>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</si>
  <si>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</si>
  <si>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</si>
  <si>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</si>
  <si>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</si>
  <si>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</si>
  <si>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</si>
  <si>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</si>
  <si>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</si>
  <si>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</si>
  <si>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</si>
  <si>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</si>
  <si>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</si>
  <si>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</si>
  <si>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</si>
  <si>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</si>
  <si>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</si>
  <si>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</si>
  <si>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</si>
  <si>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</si>
  <si>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</si>
  <si>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</si>
  <si>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</si>
  <si>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</si>
  <si>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</si>
  <si>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</si>
  <si>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</si>
  <si>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</si>
  <si>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</si>
  <si>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</si>
  <si>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</si>
  <si>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</si>
  <si>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</si>
  <si>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</si>
  <si>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</si>
  <si>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</si>
  <si>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</si>
  <si>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</si>
  <si>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</si>
  <si>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</si>
  <si>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</si>
  <si>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</si>
  <si>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</si>
  <si>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</si>
  <si>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</si>
  <si>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</si>
  <si>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</si>
  <si>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</si>
  <si>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</si>
  <si>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</si>
  <si>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</si>
  <si>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</si>
  <si>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</si>
  <si>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</si>
  <si>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</si>
  <si>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</si>
  <si>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</si>
  <si>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</si>
  <si>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</si>
  <si>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</si>
  <si>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</si>
  <si>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</si>
  <si>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</si>
  <si>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</si>
  <si>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</si>
  <si>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</si>
  <si>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</si>
  <si>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</si>
  <si>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</si>
  <si>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</si>
  <si>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</si>
  <si>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</si>
  <si>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</si>
  <si>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</si>
  <si>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</si>
  <si>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</si>
  <si>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</si>
  <si>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</si>
  <si>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</si>
  <si>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</si>
  <si>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</si>
  <si>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</si>
  <si>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</si>
  <si>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</si>
  <si>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</si>
  <si>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</si>
  <si>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</si>
  <si>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</si>
  <si>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</si>
  <si>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</si>
  <si>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</si>
  <si>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</si>
  <si>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</si>
  <si>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</si>
  <si>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</si>
  <si>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</si>
  <si>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</si>
  <si>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</si>
  <si>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</si>
  <si>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</si>
  <si>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</si>
  <si>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</si>
  <si>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</si>
  <si>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</si>
  <si>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</si>
  <si>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</si>
  <si>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</si>
  <si>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</si>
  <si>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</si>
  <si>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</si>
  <si>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</si>
  <si>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</si>
  <si>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</si>
  <si>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</si>
  <si>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</si>
  <si>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</si>
  <si>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</si>
  <si>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</si>
  <si>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</si>
  <si>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</si>
  <si>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</si>
  <si>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</si>
  <si>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</si>
  <si>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</si>
  <si>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</si>
  <si>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</si>
  <si>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</si>
  <si>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</si>
  <si>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</si>
  <si>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</si>
  <si>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</si>
  <si>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</si>
  <si>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</si>
  <si>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</si>
  <si>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</si>
  <si>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</si>
  <si>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</si>
  <si>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</si>
  <si>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</si>
  <si>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</si>
  <si>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</si>
  <si>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</si>
  <si>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</si>
  <si>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</si>
  <si>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</si>
  <si>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</si>
  <si>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</si>
  <si>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</si>
  <si>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</si>
  <si>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</si>
  <si>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</si>
  <si>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</si>
  <si>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</si>
  <si>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</si>
  <si>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</si>
  <si>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</si>
  <si>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</si>
  <si>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</si>
  <si>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</si>
  <si>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</si>
  <si>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</si>
  <si>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</si>
  <si>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</si>
  <si>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</si>
  <si>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</si>
  <si>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</si>
  <si>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</si>
  <si>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</si>
  <si>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</si>
  <si>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</si>
  <si>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</si>
  <si>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</si>
  <si>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</si>
  <si>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</si>
  <si>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</si>
  <si>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</si>
  <si>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</si>
  <si>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</si>
  <si>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</si>
  <si>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</si>
  <si>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</si>
  <si>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</si>
  <si>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</si>
  <si>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</si>
  <si>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</si>
  <si>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</si>
  <si>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</si>
  <si>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</si>
  <si>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</si>
  <si>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</si>
  <si>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</si>
  <si>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</si>
  <si>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</si>
  <si>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</si>
  <si>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</si>
  <si>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</si>
  <si>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</si>
  <si>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</si>
  <si>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</si>
  <si>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</si>
  <si>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</si>
  <si>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</si>
  <si>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</si>
  <si>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</si>
  <si>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</si>
  <si>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</si>
  <si>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</si>
  <si>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</si>
  <si>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</si>
  <si>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</si>
  <si>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</si>
  <si>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</si>
  <si>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</si>
  <si>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</si>
  <si>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</si>
  <si>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</si>
  <si>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</si>
  <si>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</si>
  <si>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</si>
  <si>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</si>
  <si>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</si>
  <si>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</si>
  <si>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</si>
  <si>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</si>
  <si>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</si>
  <si>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</si>
  <si>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</si>
  <si>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</si>
  <si>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</si>
  <si>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</si>
  <si>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</si>
  <si>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</si>
  <si>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</si>
  <si>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</si>
  <si>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</si>
  <si>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</si>
  <si>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</si>
  <si>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</si>
  <si>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</si>
  <si>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</si>
  <si>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</si>
  <si>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</si>
  <si>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</si>
  <si>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</si>
  <si>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</si>
  <si>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</si>
  <si>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</si>
  <si>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</si>
  <si>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</si>
  <si>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</si>
  <si>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</si>
  <si>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</si>
  <si>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</si>
  <si>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</si>
  <si>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</si>
  <si>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</si>
  <si>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</si>
  <si>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</si>
  <si>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</si>
  <si>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</si>
  <si>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</si>
  <si>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</si>
  <si>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</si>
  <si>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</si>
  <si>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</si>
  <si>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</si>
  <si>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</si>
  <si>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</si>
  <si>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</si>
  <si>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</si>
  <si>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</si>
  <si>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</si>
  <si>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</si>
  <si>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</si>
  <si>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</si>
  <si>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</si>
  <si>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</si>
  <si>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</si>
  <si>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</si>
  <si>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</si>
  <si>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</si>
  <si>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</si>
  <si>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</si>
  <si>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</si>
  <si>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</si>
  <si>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</si>
  <si>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</si>
  <si>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</si>
  <si>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</si>
  <si>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</si>
  <si>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</si>
  <si>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</si>
  <si>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</si>
  <si>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</si>
  <si>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</si>
  <si>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</si>
  <si>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</si>
  <si>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</si>
  <si>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</si>
  <si>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</si>
  <si>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</si>
  <si>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</si>
  <si>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</si>
  <si>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</si>
  <si>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</si>
  <si>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</si>
  <si>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</si>
  <si>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</si>
  <si>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</si>
  <si>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</si>
  <si>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</si>
  <si>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</si>
  <si>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</si>
  <si>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</si>
  <si>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</si>
  <si>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</si>
  <si>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</si>
  <si>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</si>
  <si>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</si>
  <si>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</si>
  <si>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</si>
  <si>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</si>
  <si>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</si>
  <si>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</si>
  <si>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</si>
  <si>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</si>
  <si>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</si>
  <si>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</si>
  <si>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</si>
  <si>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</si>
  <si>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</si>
  <si>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</si>
  <si>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</si>
  <si>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</si>
  <si>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</si>
  <si>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</si>
  <si>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</si>
  <si>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</si>
  <si>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</si>
  <si>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</si>
  <si>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</si>
  <si>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</si>
  <si>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</si>
  <si>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</si>
  <si>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</si>
  <si>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</si>
  <si>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</si>
  <si>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</si>
  <si>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</si>
  <si>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</si>
  <si>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</si>
  <si>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</si>
  <si>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</si>
  <si>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</si>
  <si>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</si>
  <si>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</si>
  <si>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</si>
  <si>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</si>
  <si>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</si>
  <si>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</si>
  <si>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</si>
  <si>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</si>
  <si>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</si>
  <si>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</si>
  <si>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</si>
  <si>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</si>
  <si>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</si>
  <si>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</si>
  <si>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</si>
  <si>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</si>
  <si>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</si>
  <si>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</si>
  <si>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</si>
  <si>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</si>
  <si>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</si>
  <si>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</si>
  <si>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</si>
  <si>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</si>
  <si>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</si>
  <si>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</si>
  <si>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</si>
  <si>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</si>
  <si>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</si>
  <si>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</si>
  <si>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</si>
  <si>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</si>
  <si>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</si>
  <si>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</si>
  <si>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</si>
  <si>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</si>
  <si>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</si>
  <si>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</si>
  <si>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</si>
  <si>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</si>
  <si>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</si>
  <si>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</si>
  <si>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</si>
  <si>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</si>
  <si>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</si>
  <si>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</si>
  <si>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</si>
  <si>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</si>
  <si>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</si>
  <si>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</si>
  <si>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</si>
  <si>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</si>
  <si>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</si>
  <si>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</si>
  <si>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</si>
  <si>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</si>
  <si>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</si>
  <si>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</si>
  <si>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</si>
  <si>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</si>
  <si>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</si>
  <si>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</si>
  <si>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</si>
  <si>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</si>
  <si>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</si>
  <si>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</si>
  <si>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</si>
  <si>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</si>
  <si>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</si>
  <si>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</si>
  <si>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</si>
  <si>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</si>
  <si>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</si>
  <si>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</si>
  <si>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</si>
  <si>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</si>
  <si>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</si>
  <si>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</si>
  <si>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</si>
  <si>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</si>
  <si>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</si>
  <si>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</si>
  <si>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</si>
  <si>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</si>
  <si>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</si>
  <si>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</si>
  <si>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</si>
  <si>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</si>
  <si>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</si>
  <si>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</si>
  <si>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</si>
  <si>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</si>
  <si>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</si>
  <si>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</si>
  <si>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</si>
  <si>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</si>
  <si>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</si>
  <si>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</si>
  <si>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</si>
  <si>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</si>
  <si>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</si>
  <si>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</si>
  <si>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</si>
  <si>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</si>
  <si>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</si>
  <si>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</si>
  <si>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</si>
  <si>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</si>
  <si>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</si>
  <si>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</si>
  <si>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</si>
  <si>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</si>
  <si>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</si>
  <si>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</si>
  <si>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</si>
  <si>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</si>
  <si>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</si>
  <si>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</si>
  <si>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</si>
  <si>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</si>
  <si>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</si>
  <si>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</si>
  <si>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</si>
  <si>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</si>
  <si>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</si>
  <si>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</si>
  <si>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</si>
  <si>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</si>
  <si>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</si>
  <si>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</si>
  <si>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</si>
  <si>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</si>
  <si>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</si>
  <si>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</si>
  <si>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</si>
  <si>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</si>
  <si>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</si>
  <si>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</si>
  <si>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</si>
  <si>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</si>
  <si>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</si>
  <si>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</si>
  <si>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</si>
  <si>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</si>
  <si>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</si>
  <si>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</si>
  <si>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</si>
  <si>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</si>
  <si>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</si>
  <si>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</si>
  <si>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</si>
  <si>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</si>
  <si>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</si>
  <si>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</si>
  <si>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</si>
  <si>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</si>
  <si>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</si>
  <si>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</si>
  <si>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</si>
  <si>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</si>
  <si>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</si>
  <si>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</si>
  <si>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</si>
  <si>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</si>
  <si>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</si>
  <si>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</si>
  <si>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</si>
  <si>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</si>
  <si>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</si>
  <si>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</si>
  <si>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</si>
  <si>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</si>
  <si>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</si>
  <si>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</si>
  <si>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</si>
  <si>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</si>
  <si>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</si>
  <si>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</si>
  <si>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</si>
  <si>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</si>
  <si>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</si>
  <si>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</si>
  <si>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</si>
  <si>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</si>
  <si>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</si>
  <si>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</si>
  <si>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</si>
  <si>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</si>
  <si>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</si>
  <si>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</si>
  <si>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</si>
  <si>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</si>
  <si>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</si>
  <si>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</si>
  <si>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</si>
  <si>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</si>
  <si>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</si>
  <si>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</si>
  <si>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</si>
  <si>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</si>
  <si>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</si>
  <si>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</si>
  <si>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</si>
  <si>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</si>
  <si>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</si>
  <si>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</si>
  <si>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</si>
  <si>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</si>
  <si>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</si>
  <si>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</si>
  <si>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</si>
  <si>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</si>
  <si>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</si>
  <si>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</si>
  <si>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</si>
  <si>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</si>
  <si>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</si>
  <si>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</si>
  <si>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</si>
  <si>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</si>
  <si>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</si>
  <si>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</si>
  <si>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</si>
  <si>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</si>
  <si>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</si>
  <si>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</si>
  <si>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</si>
  <si>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</si>
  <si>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</si>
  <si>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</si>
  <si>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</si>
  <si>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</si>
  <si>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</si>
  <si>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</si>
  <si>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</si>
  <si>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</si>
  <si>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</si>
  <si>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</si>
  <si>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</si>
  <si>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</si>
  <si>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</si>
  <si>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</si>
  <si>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</si>
  <si>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</si>
  <si>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</si>
  <si>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</si>
  <si>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</si>
  <si>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</si>
  <si>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</si>
  <si>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</si>
  <si>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</si>
  <si>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</si>
  <si>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</si>
  <si>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</si>
  <si>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</si>
  <si>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</si>
  <si>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</si>
  <si>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</si>
  <si>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</si>
  <si>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</si>
  <si>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</si>
  <si>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</si>
  <si>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</si>
  <si>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</si>
  <si>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</si>
  <si>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</si>
  <si>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</si>
  <si>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</si>
  <si>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</si>
  <si>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</si>
  <si>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</si>
  <si>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</si>
  <si>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</si>
  <si>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</si>
  <si>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</si>
  <si>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</si>
  <si>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</si>
  <si>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</si>
  <si>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</si>
  <si>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</si>
  <si>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</si>
  <si>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</si>
  <si>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</si>
  <si>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</si>
  <si>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</si>
  <si>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</si>
  <si>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</si>
  <si>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</si>
  <si>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</si>
  <si>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</si>
  <si>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</si>
  <si>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</si>
  <si>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</si>
  <si>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</si>
  <si>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</si>
  <si>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</si>
  <si>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</si>
  <si>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</si>
  <si>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</si>
  <si>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</si>
  <si>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</si>
  <si>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</si>
  <si>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</si>
  <si>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</si>
  <si>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</si>
  <si>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</si>
  <si>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</si>
  <si>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</si>
  <si>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</si>
  <si>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</si>
  <si>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</si>
  <si>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</si>
  <si>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</si>
  <si>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</si>
  <si>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</si>
  <si>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</si>
  <si>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</si>
  <si>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</si>
  <si>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</si>
  <si>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</si>
  <si>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</si>
  <si>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</si>
  <si>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</si>
  <si>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</si>
  <si>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</si>
  <si>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</si>
  <si>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</si>
  <si>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</si>
  <si>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</si>
  <si>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</si>
  <si>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</si>
  <si>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</si>
  <si>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</si>
  <si>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</si>
  <si>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</si>
  <si>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</si>
  <si>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</si>
  <si>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</si>
  <si>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</si>
  <si>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</si>
  <si>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</si>
  <si>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</si>
  <si>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</si>
  <si>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</si>
  <si>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</si>
  <si>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</si>
  <si>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</si>
  <si>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</si>
  <si>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</si>
  <si>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</si>
  <si>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</si>
  <si>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</si>
  <si>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</si>
  <si>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</si>
  <si>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</si>
  <si>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</si>
  <si>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</si>
  <si>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</si>
  <si>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</si>
  <si>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</si>
  <si>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</si>
  <si>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</si>
  <si>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</si>
  <si>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</si>
  <si>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</si>
  <si>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</si>
  <si>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</si>
  <si>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</si>
  <si>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</si>
  <si>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</si>
  <si>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</si>
  <si>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</si>
  <si>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</si>
  <si>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</si>
  <si>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</si>
  <si>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</si>
  <si>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</si>
  <si>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</si>
  <si>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</si>
  <si>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</si>
  <si>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</si>
  <si>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</si>
  <si>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</si>
  <si>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</si>
  <si>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</si>
  <si>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</si>
  <si>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</si>
  <si>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</si>
  <si>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</si>
  <si>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</si>
  <si>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</si>
  <si>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</si>
  <si>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</si>
  <si>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</si>
  <si>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</si>
  <si>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</si>
  <si>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</si>
  <si>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</si>
  <si>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</si>
  <si>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</si>
  <si>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</si>
  <si>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</si>
  <si>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</si>
  <si>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</si>
  <si>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</si>
  <si>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</si>
  <si>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</si>
  <si>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</si>
  <si>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</si>
  <si>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</si>
  <si>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</si>
  <si>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</si>
  <si>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</si>
  <si>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</si>
  <si>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</si>
  <si>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</si>
  <si>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</si>
  <si>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</si>
  <si>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</si>
  <si>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</si>
  <si>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</si>
  <si>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</si>
  <si>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</si>
  <si>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</si>
  <si>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</si>
  <si>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</si>
  <si>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</si>
  <si>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</si>
  <si>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</si>
  <si>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</si>
  <si>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</si>
  <si>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</si>
  <si>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</si>
  <si>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</si>
  <si>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</si>
  <si>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</si>
  <si>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</si>
  <si>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</si>
  <si>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</si>
  <si>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</si>
  <si>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</si>
  <si>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</si>
  <si>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</si>
  <si>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</si>
  <si>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</si>
  <si>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</si>
  <si>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</si>
  <si>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</si>
  <si>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</si>
  <si>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</si>
  <si>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</si>
  <si>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</si>
  <si>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</si>
  <si>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</si>
  <si>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</si>
  <si>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</si>
  <si>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</si>
  <si>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</si>
  <si>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</si>
  <si>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</si>
  <si>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</si>
  <si>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</si>
  <si>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</si>
  <si>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</si>
  <si>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</si>
  <si>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</si>
  <si>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</si>
  <si>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</si>
  <si>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</si>
  <si>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</si>
  <si>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</si>
  <si>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</si>
  <si>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</si>
  <si>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</si>
  <si>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</si>
  <si>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</si>
  <si>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</si>
  <si>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</si>
  <si>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</si>
  <si>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</si>
  <si>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</si>
  <si>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</si>
  <si>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</si>
  <si>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</si>
  <si>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</si>
  <si>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</si>
  <si>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</si>
  <si>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</si>
  <si>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</si>
  <si>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</si>
  <si>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</si>
  <si>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</si>
  <si>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</si>
  <si>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</si>
  <si>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</si>
  <si>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</si>
  <si>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</si>
  <si>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</si>
  <si>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</si>
  <si>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</si>
  <si>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</si>
  <si>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</si>
  <si>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</si>
  <si>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</si>
  <si>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</si>
  <si>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</si>
  <si>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</si>
  <si>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</si>
  <si>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</si>
  <si>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</si>
  <si>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</si>
  <si>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</si>
  <si>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</si>
  <si>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</si>
  <si>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</si>
  <si>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</si>
  <si>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</si>
  <si>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</si>
  <si>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</si>
  <si>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</si>
  <si>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</si>
  <si>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</si>
  <si>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</si>
  <si>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</si>
  <si>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</si>
  <si>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</si>
  <si>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</si>
  <si>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</si>
  <si>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</si>
  <si>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</si>
  <si>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</si>
  <si>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</si>
  <si>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</si>
  <si>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</si>
  <si>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</si>
  <si>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</si>
  <si>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</si>
  <si>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</si>
  <si>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</si>
  <si>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</si>
  <si>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</si>
  <si>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</si>
  <si>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</si>
  <si>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</si>
  <si>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</si>
  <si>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</si>
  <si>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</si>
  <si>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</si>
  <si>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</si>
  <si>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</si>
  <si>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</si>
  <si>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</si>
  <si>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</si>
  <si>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</si>
  <si>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</si>
  <si>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</si>
  <si>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</si>
  <si>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</si>
  <si>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</si>
  <si>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</si>
  <si>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</si>
  <si>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</si>
  <si>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</si>
  <si>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</si>
  <si>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</si>
  <si>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</si>
  <si>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</si>
  <si>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</si>
  <si>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</si>
  <si>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</si>
  <si>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</si>
  <si>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</si>
  <si>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</si>
  <si>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</si>
  <si>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</si>
  <si>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</si>
  <si>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</si>
  <si>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</si>
  <si>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</si>
  <si>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</si>
  <si>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</si>
  <si>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</si>
  <si>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</si>
  <si>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</si>
  <si>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</si>
  <si>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</si>
  <si>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</si>
  <si>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</si>
  <si>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</si>
  <si>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</si>
  <si>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</si>
  <si>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</si>
  <si>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</si>
  <si>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</si>
  <si>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</si>
  <si>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</si>
  <si>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</si>
  <si>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</si>
  <si>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</si>
  <si>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</si>
  <si>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</si>
  <si>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</si>
  <si>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</si>
  <si>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</si>
  <si>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</si>
  <si>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</si>
  <si>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</si>
  <si>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</si>
  <si>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</si>
  <si>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</si>
  <si>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</si>
  <si>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</si>
  <si>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</si>
  <si>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</si>
  <si>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</si>
  <si>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</si>
  <si>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</si>
  <si>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</si>
  <si>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</si>
  <si>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</si>
  <si>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</si>
  <si>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</si>
  <si>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</si>
  <si>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</si>
  <si>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</si>
  <si>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</si>
  <si>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</si>
  <si>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</si>
  <si>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</si>
  <si>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</si>
  <si>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</si>
  <si>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</si>
  <si>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</si>
  <si>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</si>
  <si>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</si>
  <si>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</si>
  <si>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</si>
  <si>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</si>
  <si>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</si>
  <si>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</si>
  <si>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</si>
  <si>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</si>
  <si>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</si>
  <si>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</si>
  <si>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</si>
  <si>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</si>
  <si>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</si>
  <si>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</si>
  <si>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</si>
  <si>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</si>
  <si>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</si>
  <si>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</si>
  <si>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</si>
  <si>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</si>
  <si>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</si>
  <si>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</si>
  <si>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</si>
  <si>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</si>
  <si>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</si>
  <si>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</si>
  <si>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</si>
  <si>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</si>
  <si>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</si>
  <si>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</si>
  <si>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</si>
  <si>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</si>
  <si>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</si>
  <si>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</si>
  <si>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</si>
  <si>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</si>
  <si>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</si>
  <si>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</si>
  <si>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</si>
  <si>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</si>
  <si>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</si>
  <si>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</si>
  <si>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</si>
  <si>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</si>
  <si>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</si>
  <si>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</si>
  <si>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</si>
  <si>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</si>
  <si>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</si>
  <si>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</si>
  <si>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</si>
  <si>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</si>
  <si>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</si>
  <si>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</si>
  <si>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</si>
  <si>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</si>
  <si>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</si>
  <si>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</si>
  <si>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</si>
  <si>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</si>
  <si>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</si>
  <si>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</si>
  <si>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</si>
  <si>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</si>
  <si>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</si>
  <si>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</si>
  <si>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</si>
  <si>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</si>
  <si>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</si>
  <si>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</si>
  <si>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</si>
  <si>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</si>
  <si>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</si>
  <si>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</si>
  <si>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</si>
  <si>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</si>
  <si>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</si>
  <si>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</si>
  <si>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</si>
  <si>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</si>
  <si>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</si>
  <si>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</si>
  <si>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</si>
  <si>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</si>
  <si>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</si>
  <si>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</si>
  <si>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</si>
  <si>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</si>
  <si>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</si>
  <si>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</si>
  <si>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</si>
  <si>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</si>
  <si>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</si>
  <si>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</si>
  <si>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</si>
  <si>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</si>
  <si>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</si>
  <si>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</si>
  <si>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</si>
  <si>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</si>
  <si>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</si>
  <si>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</si>
  <si>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</si>
  <si>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</si>
  <si>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</si>
  <si>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</si>
  <si>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</si>
  <si>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</si>
  <si>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</si>
  <si>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</si>
  <si>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</si>
  <si>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</si>
  <si>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</si>
  <si>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</si>
  <si>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</si>
  <si>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</si>
  <si>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</si>
  <si>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</si>
  <si>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</si>
  <si>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</si>
  <si>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</si>
  <si>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</si>
  <si>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</si>
  <si>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</si>
  <si>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</si>
  <si>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</si>
  <si>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</si>
  <si>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</si>
  <si>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</si>
  <si>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</si>
  <si>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</si>
  <si>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</si>
  <si>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</si>
  <si>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</si>
  <si>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</si>
  <si>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</si>
  <si>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</si>
  <si>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</si>
  <si>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</si>
  <si>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</si>
  <si>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</si>
  <si>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</si>
  <si>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</si>
  <si>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</si>
  <si>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</si>
  <si>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</si>
  <si>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</si>
  <si>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</si>
  <si>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</si>
  <si>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</si>
  <si>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</si>
  <si>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</si>
  <si>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</si>
  <si>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</si>
  <si>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</si>
  <si>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</si>
  <si>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</si>
  <si>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</si>
  <si>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</si>
  <si>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</si>
  <si>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</si>
  <si>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</si>
  <si>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</si>
  <si>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</si>
  <si>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</si>
  <si>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</si>
  <si>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</si>
  <si>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</si>
  <si>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</si>
  <si>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</si>
  <si>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</si>
  <si>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</si>
  <si>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</si>
  <si>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</si>
  <si>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</si>
  <si>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</si>
  <si>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</si>
  <si>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</si>
  <si>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</si>
  <si>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</si>
  <si>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</si>
  <si>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</si>
  <si>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</si>
  <si>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</si>
  <si>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</si>
  <si>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</si>
  <si>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</si>
  <si>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</si>
  <si>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</si>
  <si>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</si>
  <si>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</si>
  <si>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</si>
  <si>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</si>
  <si>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</si>
  <si>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</si>
  <si>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</si>
  <si>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</si>
  <si>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</si>
  <si>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</si>
  <si>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</si>
  <si>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</si>
  <si>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</si>
  <si>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</si>
  <si>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</si>
  <si>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</si>
  <si>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</si>
  <si>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</si>
  <si>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</si>
  <si>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</si>
  <si>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</si>
  <si>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</si>
  <si>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</si>
  <si>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</si>
  <si>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</si>
  <si>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</si>
  <si>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</si>
  <si>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</si>
  <si>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</si>
  <si>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</si>
  <si>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</si>
  <si>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</si>
  <si>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</si>
  <si>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</si>
  <si>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</si>
  <si>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</si>
  <si>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</si>
  <si>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</si>
  <si>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</si>
  <si>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</si>
  <si>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</si>
  <si>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</si>
  <si>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</si>
  <si>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</si>
  <si>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</si>
  <si>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</si>
  <si>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</si>
  <si>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</si>
  <si>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</si>
  <si>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</si>
  <si>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</si>
  <si>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</si>
  <si>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</si>
  <si>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</si>
  <si>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</si>
  <si>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</si>
  <si>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</si>
  <si>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</si>
  <si>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</si>
  <si>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</si>
  <si>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</si>
  <si>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</si>
  <si>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</si>
  <si>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</si>
  <si>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</si>
  <si>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</si>
  <si>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</si>
  <si>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</si>
  <si>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</si>
  <si>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</si>
  <si>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</si>
  <si>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</si>
  <si>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</si>
  <si>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</si>
  <si>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</si>
  <si>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</si>
  <si>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</si>
  <si>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</si>
  <si>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</si>
  <si>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</si>
  <si>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</si>
  <si>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</si>
  <si>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</si>
  <si>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</si>
  <si>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</si>
  <si>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</si>
  <si>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</si>
  <si>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</si>
  <si>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</si>
  <si>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</si>
  <si>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</si>
  <si>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</si>
  <si>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</si>
  <si>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</si>
  <si>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</si>
  <si>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</si>
  <si>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</si>
  <si>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</si>
  <si>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</si>
  <si>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</si>
  <si>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</si>
  <si>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</si>
  <si>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</si>
  <si>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</si>
  <si>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</si>
  <si>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</si>
  <si>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</si>
  <si>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</si>
  <si>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</si>
  <si>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</si>
  <si>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</si>
  <si>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</si>
  <si>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</si>
  <si>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</si>
  <si>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</si>
  <si>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</si>
  <si>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</si>
  <si>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</si>
  <si>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</si>
  <si>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</si>
  <si>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</si>
  <si>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</si>
  <si>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</si>
  <si>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</si>
  <si>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</si>
  <si>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</si>
  <si>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</si>
  <si>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</si>
  <si>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</si>
  <si>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</si>
  <si>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</si>
  <si>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</si>
  <si>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</si>
  <si>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</si>
  <si>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</si>
  <si>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</si>
  <si>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</si>
  <si>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</si>
  <si>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</si>
  <si>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</si>
  <si>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</si>
  <si>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</si>
  <si>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</si>
  <si>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</si>
  <si>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</si>
  <si>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</si>
  <si>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</si>
  <si>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</si>
  <si>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</si>
  <si>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</si>
  <si>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</si>
  <si>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</si>
  <si>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</si>
  <si>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</si>
  <si>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</si>
  <si>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</si>
  <si>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</si>
  <si>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</si>
  <si>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</si>
  <si>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</si>
  <si>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</si>
  <si>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</si>
  <si>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</si>
  <si>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</si>
  <si>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</si>
  <si>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</si>
  <si>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</si>
  <si>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</si>
  <si>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</si>
  <si>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</si>
  <si>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</si>
  <si>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</si>
  <si>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</si>
  <si>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</si>
  <si>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</si>
  <si>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</si>
  <si>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</si>
  <si>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</si>
  <si>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</si>
  <si>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</si>
  <si>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</si>
  <si>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</si>
  <si>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</si>
  <si>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</si>
  <si>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</si>
  <si>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</si>
  <si>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</si>
  <si>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</si>
  <si>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</si>
  <si>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</si>
  <si>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</si>
  <si>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</si>
  <si>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</si>
  <si>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</si>
  <si>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</si>
  <si>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</si>
  <si>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</si>
  <si>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</si>
  <si>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</si>
  <si>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</si>
  <si>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</si>
  <si>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</si>
  <si>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</si>
  <si>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</si>
  <si>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</si>
  <si>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</si>
  <si>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</si>
  <si>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</si>
  <si>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</si>
  <si>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</si>
  <si>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</si>
  <si>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</si>
  <si>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</si>
  <si>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</si>
  <si>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</si>
  <si>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</si>
  <si>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</si>
  <si>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</si>
  <si>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</si>
  <si>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</si>
  <si>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</si>
  <si>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</si>
  <si>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</si>
  <si>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</si>
  <si>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</si>
  <si>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</si>
  <si>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</si>
  <si>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</si>
  <si>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</si>
  <si>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</si>
  <si>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</si>
  <si>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</si>
  <si>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</si>
  <si>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</si>
  <si>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</si>
  <si>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</si>
  <si>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</si>
  <si>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</si>
  <si>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</si>
  <si>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</si>
  <si>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</si>
  <si>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</si>
  <si>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</si>
  <si>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</si>
  <si>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</si>
  <si>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</si>
  <si>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</si>
  <si>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</si>
  <si>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</si>
  <si>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</si>
  <si>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</si>
  <si>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</si>
  <si>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</si>
  <si>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</si>
  <si>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</si>
  <si>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</si>
  <si>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</si>
  <si>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</si>
  <si>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</si>
  <si>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</si>
  <si>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</si>
  <si>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</si>
  <si>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</si>
  <si>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</si>
  <si>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</si>
  <si>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</si>
  <si>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</si>
  <si>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</si>
  <si>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</si>
  <si>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</si>
  <si>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</si>
  <si>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</si>
  <si>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</si>
  <si>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</si>
  <si>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</si>
  <si>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</si>
  <si>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</si>
  <si>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</si>
  <si>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</si>
  <si>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</si>
  <si>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</si>
  <si>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</si>
  <si>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</si>
  <si>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</si>
  <si>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</si>
  <si>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</si>
  <si>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</si>
  <si>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</si>
  <si>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</si>
  <si>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</si>
  <si>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</si>
  <si>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</si>
  <si>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</si>
  <si>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</si>
  <si>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</si>
  <si>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</si>
  <si>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</si>
  <si>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</si>
  <si>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</si>
  <si>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</si>
  <si>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</si>
  <si>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</si>
  <si>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</si>
  <si>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</si>
  <si>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</si>
  <si>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</si>
  <si>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</si>
  <si>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</si>
  <si>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</si>
  <si>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</si>
  <si>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</si>
  <si>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</si>
  <si>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</si>
  <si>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</si>
  <si>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</si>
  <si>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</si>
  <si>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</si>
  <si>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</si>
  <si>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</si>
  <si>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</si>
  <si>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</si>
  <si>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</si>
  <si>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</si>
  <si>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</si>
  <si>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</si>
  <si>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</si>
  <si>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</si>
  <si>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</si>
  <si>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</si>
  <si>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</si>
  <si>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</si>
  <si>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</si>
  <si>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</si>
  <si>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</si>
  <si>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</si>
  <si>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</si>
  <si>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</si>
  <si>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</si>
  <si>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</si>
  <si>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</si>
  <si>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</si>
  <si>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</si>
  <si>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</si>
  <si>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</si>
  <si>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</si>
  <si>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</si>
  <si>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</si>
  <si>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</si>
  <si>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</si>
  <si>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</si>
  <si>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</si>
  <si>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</si>
  <si>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</si>
  <si>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</si>
  <si>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</si>
  <si>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</si>
  <si>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</si>
  <si>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</si>
  <si>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</si>
  <si>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</si>
  <si>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</si>
  <si>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</si>
  <si>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</si>
  <si>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</si>
  <si>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</si>
  <si>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</si>
  <si>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</si>
  <si>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</si>
  <si>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</si>
  <si>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</si>
  <si>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</si>
  <si>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</si>
  <si>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</si>
  <si>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</si>
  <si>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</si>
  <si>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</si>
  <si>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</si>
  <si>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</si>
  <si>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</si>
  <si>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</si>
  <si>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</si>
  <si>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</si>
  <si>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</si>
  <si>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</si>
  <si>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</si>
  <si>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</si>
  <si>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</si>
  <si>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</si>
  <si>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</si>
  <si>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</si>
  <si>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</si>
  <si>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</si>
  <si>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</si>
  <si>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</si>
  <si>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</si>
  <si>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</si>
  <si>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</si>
  <si>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</si>
  <si>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</si>
  <si>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</si>
  <si>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</si>
  <si>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</si>
  <si>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</si>
  <si>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</si>
  <si>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</si>
  <si>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</si>
  <si>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</si>
  <si>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</si>
  <si>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</si>
  <si>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</si>
  <si>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</si>
  <si>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</si>
  <si>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</si>
  <si>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</si>
  <si>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</si>
  <si>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</si>
  <si>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</si>
  <si>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</si>
  <si>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</si>
  <si>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</si>
  <si>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</si>
  <si>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</si>
  <si>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</si>
  <si>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</si>
  <si>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</si>
  <si>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</si>
  <si>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</si>
  <si>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</si>
  <si>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</si>
  <si>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</si>
  <si>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</si>
  <si>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</si>
  <si>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</si>
  <si>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</si>
  <si>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</si>
  <si>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</si>
  <si>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</si>
  <si>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</si>
  <si>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</si>
  <si>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</si>
  <si>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</si>
  <si>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</si>
  <si>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</si>
  <si>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</si>
  <si>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</si>
  <si>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</si>
  <si>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</si>
  <si>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</si>
  <si>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</si>
  <si>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</si>
  <si>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</si>
  <si>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</si>
  <si>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</si>
  <si>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</si>
  <si>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</si>
  <si>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</si>
  <si>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</si>
  <si>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</si>
  <si>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</si>
  <si>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</si>
  <si>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</si>
  <si>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</si>
  <si>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</si>
  <si>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</si>
  <si>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</si>
  <si>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</si>
  <si>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</si>
  <si>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</si>
  <si>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</si>
  <si>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</si>
  <si>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</si>
  <si>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</si>
  <si>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</si>
  <si>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</si>
  <si>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</si>
  <si>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</si>
  <si>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</si>
  <si>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</si>
  <si>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</si>
  <si>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</si>
  <si>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</si>
  <si>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</si>
  <si>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</si>
  <si>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</si>
  <si>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</si>
  <si>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</si>
  <si>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</si>
  <si>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</si>
  <si>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</si>
  <si>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</si>
  <si>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</si>
  <si>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</si>
  <si>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</si>
  <si>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</si>
  <si>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</si>
  <si>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</si>
  <si>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</si>
  <si>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</si>
  <si>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</si>
  <si>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</si>
  <si>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</si>
  <si>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</si>
  <si>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</si>
  <si>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</si>
  <si>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</si>
  <si>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</si>
  <si>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</si>
  <si>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</si>
  <si>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</si>
  <si>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</si>
  <si>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</si>
  <si>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</si>
  <si>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</si>
  <si>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</si>
  <si>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</si>
  <si>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</si>
  <si>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</si>
  <si>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</si>
  <si>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</si>
  <si>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</si>
  <si>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</si>
  <si>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</si>
  <si>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</si>
  <si>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</si>
  <si>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</si>
  <si>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</si>
  <si>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</si>
  <si>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</si>
  <si>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</si>
  <si>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</si>
  <si>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</si>
  <si>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</si>
  <si>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</si>
  <si>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</si>
  <si>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</si>
  <si>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</si>
  <si>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</si>
  <si>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</si>
  <si>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</si>
  <si>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</si>
  <si>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</si>
  <si>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</si>
  <si>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</si>
  <si>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</si>
  <si>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</si>
  <si>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</si>
  <si>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</si>
  <si>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</si>
  <si>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</si>
  <si>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</si>
  <si>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</si>
  <si>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</si>
  <si>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</si>
  <si>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</si>
  <si>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</si>
  <si>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</si>
  <si>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</si>
  <si>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</si>
  <si>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</si>
  <si>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</si>
  <si>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</si>
  <si>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</si>
  <si>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</si>
  <si>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</si>
  <si>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</si>
  <si>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</si>
  <si>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</si>
  <si>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</si>
  <si>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</si>
  <si>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</si>
  <si>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</si>
  <si>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</si>
  <si>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</si>
  <si>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</si>
  <si>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</si>
  <si>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</si>
  <si>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</si>
  <si>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</si>
  <si>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</si>
  <si>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</si>
  <si>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</si>
  <si>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</si>
  <si>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</si>
  <si>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</si>
  <si>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</si>
  <si>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</si>
  <si>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</si>
  <si>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</si>
  <si>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</si>
  <si>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</si>
  <si>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</si>
  <si>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</si>
  <si>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</si>
  <si>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</si>
  <si>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</si>
  <si>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</si>
  <si>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</si>
  <si>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</si>
  <si>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</si>
  <si>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</si>
  <si>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</si>
  <si>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</si>
  <si>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</si>
  <si>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</si>
  <si>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</si>
  <si>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</si>
  <si>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</si>
  <si>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</si>
  <si>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</si>
  <si>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</si>
  <si>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</si>
  <si>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</si>
  <si>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</si>
  <si>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</si>
  <si>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</si>
  <si>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</si>
  <si>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</si>
  <si>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</si>
  <si>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</si>
  <si>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</si>
  <si>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</si>
  <si>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</si>
  <si>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</si>
  <si>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</si>
  <si>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</si>
  <si>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</si>
  <si>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</si>
  <si>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</si>
  <si>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</si>
  <si>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</si>
  <si>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</si>
  <si>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</si>
  <si>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</si>
  <si>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</si>
  <si>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</si>
  <si>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</si>
  <si>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</si>
  <si>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</si>
  <si>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</si>
  <si>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</si>
  <si>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</si>
  <si>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</si>
  <si>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</si>
  <si>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</si>
  <si>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</si>
  <si>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</si>
  <si>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</si>
  <si>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</si>
  <si>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</si>
  <si>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</si>
  <si>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</si>
  <si>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</si>
  <si>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</si>
  <si>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</si>
  <si>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</si>
  <si>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</si>
  <si>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</si>
  <si>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</si>
  <si>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</si>
  <si>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</si>
  <si>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</si>
  <si>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</si>
  <si>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</si>
  <si>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</si>
  <si>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</si>
  <si>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</si>
  <si>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</si>
  <si>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</si>
  <si>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</si>
  <si>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</si>
  <si>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</si>
  <si>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</si>
  <si>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</si>
  <si>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</si>
  <si>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</si>
  <si>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</si>
  <si>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</si>
  <si>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</si>
  <si>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</si>
  <si>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</si>
  <si>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</si>
  <si>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</si>
  <si>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</si>
  <si>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</si>
  <si>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</si>
  <si>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</si>
  <si>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</si>
  <si>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</si>
  <si>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</si>
  <si>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</si>
  <si>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</si>
  <si>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</si>
  <si>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</si>
  <si>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</si>
  <si>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</si>
  <si>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</si>
  <si>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</si>
  <si>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</si>
  <si>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</si>
  <si>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</si>
  <si>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</si>
  <si>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</si>
  <si>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</si>
  <si>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</si>
  <si>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</si>
  <si>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</si>
  <si>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</si>
  <si>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</si>
  <si>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</si>
  <si>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</si>
  <si>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</si>
  <si>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</si>
  <si>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</si>
  <si>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</si>
  <si>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</si>
  <si>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</si>
  <si>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</si>
  <si>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</si>
  <si>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</si>
  <si>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</si>
  <si>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</si>
  <si>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</si>
  <si>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</si>
  <si>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</si>
  <si>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</si>
  <si>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</si>
  <si>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</si>
  <si>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</si>
  <si>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</si>
  <si>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</si>
  <si>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</si>
  <si>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</si>
  <si>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</si>
  <si>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</si>
  <si>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</si>
  <si>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</si>
  <si>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</si>
  <si>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</si>
  <si>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</si>
  <si>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</si>
  <si>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</si>
  <si>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</si>
  <si>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</si>
  <si>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</si>
  <si>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</si>
  <si>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</si>
  <si>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</si>
  <si>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</si>
  <si>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</si>
  <si>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</si>
  <si>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</si>
  <si>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</si>
  <si>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</si>
  <si>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</si>
  <si>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</si>
  <si>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</si>
  <si>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</si>
  <si>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</si>
  <si>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</si>
  <si>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</si>
  <si>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</si>
  <si>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</si>
  <si>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</si>
  <si>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</si>
  <si>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</si>
  <si>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</si>
  <si>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</si>
  <si>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</si>
  <si>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</si>
  <si>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</si>
  <si>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</si>
  <si>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</si>
  <si>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</si>
  <si>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</si>
  <si>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</si>
  <si>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</si>
  <si>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</si>
  <si>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</si>
  <si>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</si>
  <si>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</si>
  <si>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</si>
  <si>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</si>
  <si>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</si>
  <si>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</si>
  <si>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</si>
  <si>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</si>
  <si>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</si>
  <si>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</si>
  <si>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</si>
  <si>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</si>
  <si>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</si>
  <si>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</si>
  <si>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</si>
  <si>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</si>
  <si>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</si>
  <si>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</si>
  <si>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</si>
  <si>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</si>
  <si>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</si>
  <si>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</si>
  <si>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</si>
  <si>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</si>
  <si>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</si>
  <si>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</si>
  <si>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</si>
  <si>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</si>
  <si>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</si>
  <si>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</si>
  <si>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</si>
  <si>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</si>
  <si>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</si>
  <si>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</si>
  <si>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</si>
  <si>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</si>
  <si>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</si>
  <si>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</si>
  <si>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</si>
  <si>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</si>
  <si>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</si>
  <si>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</si>
  <si>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</si>
  <si>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</si>
  <si>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</si>
  <si>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</si>
  <si>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</si>
  <si>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</si>
  <si>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</si>
  <si>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</si>
  <si>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</si>
  <si>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</si>
  <si>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</si>
  <si>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</si>
  <si>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</si>
  <si>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</si>
  <si>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</si>
  <si>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</si>
  <si>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</si>
  <si>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</si>
  <si>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</si>
  <si>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</si>
  <si>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</si>
  <si>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</si>
  <si>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</si>
  <si>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</si>
  <si>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</si>
  <si>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</si>
  <si>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</si>
  <si>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</si>
  <si>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</si>
  <si>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</si>
  <si>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</si>
  <si>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</si>
  <si>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</si>
  <si>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</si>
  <si>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</si>
  <si>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</si>
  <si>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</si>
  <si>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</si>
  <si>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</si>
  <si>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</si>
  <si>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</si>
  <si>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</si>
  <si>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</si>
  <si>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</si>
  <si>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</si>
  <si>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</si>
  <si>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</si>
  <si>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</si>
  <si>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</si>
  <si>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</si>
  <si>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</si>
  <si>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</si>
  <si>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</si>
  <si>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</si>
  <si>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</si>
  <si>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</si>
  <si>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</si>
  <si>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</si>
  <si>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</si>
  <si>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</si>
  <si>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</si>
  <si>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</si>
  <si>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</si>
  <si>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</si>
  <si>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</si>
  <si>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</si>
  <si>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</si>
  <si>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</si>
  <si>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</si>
  <si>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</si>
  <si>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</si>
  <si>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</si>
  <si>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</si>
  <si>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</si>
  <si>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</si>
  <si>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</si>
  <si>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</si>
  <si>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</si>
  <si>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</si>
  <si>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</si>
  <si>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</si>
  <si>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</si>
  <si>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</si>
  <si>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</si>
  <si>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</si>
  <si>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</si>
  <si>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</si>
  <si>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</si>
  <si>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</si>
  <si>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</si>
  <si>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</si>
  <si>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</si>
  <si>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</si>
  <si>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</si>
  <si>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</si>
  <si>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</si>
  <si>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</si>
  <si>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</si>
  <si>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</si>
  <si>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</si>
  <si>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</si>
  <si>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</si>
  <si>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</si>
  <si>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</si>
  <si>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</si>
  <si>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</si>
  <si>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</si>
  <si>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</si>
  <si>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</si>
  <si>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</si>
  <si>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</si>
  <si>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</si>
  <si>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</si>
  <si>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</si>
  <si>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</si>
  <si>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</si>
  <si>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</si>
  <si>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</si>
  <si>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</si>
  <si>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</si>
  <si>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</si>
  <si>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</si>
  <si>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</si>
  <si>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</si>
  <si>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</si>
  <si>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</si>
  <si>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</si>
  <si>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</si>
  <si>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</si>
  <si>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</si>
  <si>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</si>
  <si>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</si>
  <si>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</si>
  <si>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</si>
  <si>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</si>
  <si>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</si>
  <si>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</si>
  <si>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</si>
  <si>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</si>
  <si>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</si>
  <si>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</si>
  <si>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</si>
  <si>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</si>
  <si>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</si>
  <si>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</si>
  <si>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</si>
  <si>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</si>
  <si>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</si>
  <si>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</si>
  <si>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</si>
  <si>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</si>
  <si>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</si>
  <si>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</si>
  <si>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</si>
  <si>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</si>
  <si>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</si>
  <si>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</si>
  <si>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</si>
  <si>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</si>
  <si>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</si>
  <si>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</si>
  <si>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</si>
  <si>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</si>
  <si>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</si>
  <si>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</si>
  <si>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</si>
  <si>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</si>
  <si>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</si>
  <si>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</si>
  <si>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</si>
  <si>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</si>
  <si>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</si>
  <si>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</si>
  <si>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</si>
  <si>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</si>
  <si>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</si>
  <si>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</si>
  <si>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</si>
  <si>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</si>
  <si>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</si>
  <si>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</si>
  <si>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</si>
  <si>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</si>
  <si>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</si>
  <si>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</si>
  <si>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</si>
  <si>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</si>
  <si>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</si>
  <si>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</si>
  <si>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</si>
  <si>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</si>
  <si>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</si>
  <si>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</si>
  <si>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</si>
  <si>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</si>
  <si>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</si>
  <si>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</si>
  <si>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</si>
  <si>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</si>
  <si>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</si>
  <si>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</si>
  <si>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</si>
  <si>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</si>
  <si>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</si>
  <si>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</si>
  <si>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</si>
  <si>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</si>
  <si>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</si>
  <si>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</si>
  <si>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</si>
  <si>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</si>
  <si>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</si>
  <si>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</si>
  <si>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</si>
  <si>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</si>
  <si>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</si>
  <si>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</si>
  <si>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</si>
  <si>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</si>
  <si>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</si>
  <si>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</si>
  <si>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</si>
  <si>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</si>
  <si>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</si>
  <si>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</si>
  <si>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</si>
  <si>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</si>
  <si>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</si>
  <si>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</si>
  <si>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</si>
  <si>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</si>
  <si>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</si>
  <si>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</si>
  <si>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</si>
  <si>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</si>
  <si>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</si>
  <si>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</si>
  <si>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</si>
  <si>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</si>
  <si>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</si>
  <si>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</si>
  <si>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</si>
  <si>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</si>
  <si>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</si>
  <si>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</si>
  <si>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</si>
  <si>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</si>
  <si>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</si>
  <si>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</si>
  <si>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</si>
  <si>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</si>
  <si>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</si>
  <si>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</si>
  <si>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</si>
  <si>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</si>
  <si>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</si>
  <si>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</si>
  <si>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</si>
  <si>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</si>
  <si>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</si>
  <si>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</si>
  <si>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</si>
  <si>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</si>
  <si>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</si>
  <si>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</si>
  <si>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</si>
  <si>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</si>
  <si>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</si>
  <si>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</si>
  <si>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</si>
  <si>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</si>
  <si>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</si>
  <si>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</si>
  <si>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</si>
  <si>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</si>
  <si>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</si>
  <si>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</si>
  <si>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</si>
  <si>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</si>
  <si>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</si>
  <si>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</si>
  <si>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</si>
  <si>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</si>
  <si>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</si>
  <si>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</si>
  <si>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</si>
  <si>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</si>
  <si>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</si>
  <si>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</si>
  <si>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</si>
  <si>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</si>
  <si>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</si>
  <si>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</si>
  <si>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</si>
  <si>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</si>
  <si>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</si>
  <si>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</si>
  <si>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</si>
  <si>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</si>
  <si>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</si>
  <si>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</si>
  <si>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</si>
  <si>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</si>
  <si>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</si>
  <si>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</si>
  <si>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</si>
  <si>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</si>
  <si>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</si>
  <si>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</si>
  <si>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</si>
  <si>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</si>
  <si>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</si>
  <si>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</si>
  <si>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</si>
  <si>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</si>
  <si>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</si>
  <si>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</si>
  <si>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</si>
  <si>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</si>
  <si>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</si>
  <si>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</si>
  <si>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</si>
  <si>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</si>
  <si>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</si>
  <si>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</si>
  <si>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</si>
  <si>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</si>
  <si>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</si>
  <si>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</si>
  <si>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</si>
  <si>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</si>
  <si>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</si>
  <si>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</si>
  <si>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</si>
  <si>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</si>
  <si>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</si>
  <si>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</si>
  <si>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</si>
  <si>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</si>
  <si>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</si>
  <si>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</si>
  <si>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</si>
  <si>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</si>
  <si>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</si>
  <si>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</si>
  <si>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</si>
  <si>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</si>
  <si>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</si>
  <si>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</si>
  <si>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</si>
  <si>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</si>
  <si>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</si>
  <si>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</si>
  <si>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</si>
  <si>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</si>
  <si>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</si>
  <si>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</si>
  <si>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</si>
  <si>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</si>
  <si>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</si>
  <si>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</si>
  <si>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</si>
  <si>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</si>
  <si>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</si>
  <si>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</si>
  <si>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</si>
  <si>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</si>
  <si>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</si>
  <si>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</si>
  <si>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</si>
  <si>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</si>
  <si>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</si>
  <si>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</si>
  <si>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</si>
  <si>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</si>
  <si>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</si>
  <si>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</si>
  <si>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</si>
  <si>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</si>
  <si>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</si>
  <si>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</si>
  <si>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</si>
  <si>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</si>
  <si>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</si>
  <si>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</si>
  <si>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</si>
  <si>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</si>
  <si>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</si>
  <si>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</si>
  <si>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</si>
  <si>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</si>
  <si>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</si>
  <si>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</si>
  <si>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</si>
  <si>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</si>
  <si>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</si>
  <si>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</si>
  <si>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</si>
  <si>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</si>
  <si>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</si>
  <si>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</si>
  <si>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</si>
  <si>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</si>
  <si>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</si>
  <si>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</si>
  <si>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</si>
  <si>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</si>
  <si>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</si>
  <si>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</si>
  <si>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</si>
  <si>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</si>
  <si>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</si>
  <si>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</si>
  <si>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</si>
  <si>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</si>
  <si>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</si>
  <si>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</si>
  <si>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</si>
  <si>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</si>
  <si>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</si>
  <si>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</si>
  <si>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</si>
  <si>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</si>
  <si>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</si>
  <si>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</si>
  <si>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</si>
  <si>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</si>
  <si>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</si>
  <si>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</si>
  <si>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</si>
  <si>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</si>
  <si>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</si>
  <si>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</si>
  <si>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</si>
  <si>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</si>
  <si>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</si>
  <si>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</si>
  <si>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</si>
  <si>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</si>
  <si>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</si>
  <si>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</si>
  <si>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</si>
  <si>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</si>
  <si>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</si>
  <si>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</si>
  <si>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</si>
  <si>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</si>
  <si>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</si>
  <si>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</si>
  <si>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</si>
  <si>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</si>
  <si>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</si>
  <si>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</si>
  <si>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</si>
  <si>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</si>
  <si>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</si>
  <si>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</si>
  <si>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</si>
  <si>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</si>
  <si>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</si>
  <si>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</si>
  <si>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</si>
  <si>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</si>
  <si>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</si>
  <si>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</si>
  <si>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</si>
  <si>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</si>
  <si>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</si>
  <si>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</si>
  <si>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</si>
  <si>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</si>
  <si>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</si>
  <si>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</si>
  <si>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</si>
  <si>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</si>
  <si>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</si>
  <si>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</si>
  <si>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</si>
  <si>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</si>
  <si>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</si>
  <si>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</si>
  <si>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</si>
  <si>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</si>
  <si>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</si>
  <si>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</si>
  <si>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</si>
  <si>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</si>
  <si>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</si>
  <si>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</si>
  <si>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</si>
  <si>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</si>
  <si>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</si>
  <si>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</si>
  <si>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</si>
  <si>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</si>
  <si>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</si>
  <si>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</si>
  <si>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</si>
  <si>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</si>
  <si>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</si>
  <si>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</si>
  <si>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</si>
  <si>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</si>
  <si>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</si>
  <si>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</si>
  <si>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</si>
  <si>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</si>
  <si>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</si>
  <si>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</si>
  <si>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</si>
  <si>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</si>
  <si>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</si>
  <si>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</si>
  <si>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</si>
  <si>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</si>
  <si>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</si>
  <si>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</si>
  <si>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</si>
  <si>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</si>
  <si>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</si>
  <si>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</si>
  <si>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</si>
  <si>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</si>
  <si>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</si>
  <si>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</si>
  <si>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</si>
  <si>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</si>
  <si>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</si>
  <si>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</si>
  <si>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</si>
  <si>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</si>
  <si>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</si>
  <si>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</si>
  <si>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</si>
  <si>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</si>
  <si>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</si>
  <si>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</si>
  <si>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</si>
  <si>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</si>
  <si>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</si>
  <si>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</si>
  <si>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</si>
  <si>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</si>
  <si>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</si>
  <si>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</si>
  <si>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</si>
  <si>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</si>
  <si>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</si>
  <si>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</si>
  <si>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</si>
  <si>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</si>
  <si>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</si>
  <si>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</si>
  <si>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</si>
  <si>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</si>
  <si>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</si>
  <si>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</si>
  <si>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</si>
  <si>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</si>
  <si>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</si>
  <si>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</si>
  <si>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</si>
  <si>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</si>
  <si>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</si>
  <si>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</si>
  <si>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</si>
  <si>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</si>
  <si>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</si>
  <si>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</si>
  <si>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</si>
  <si>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</si>
  <si>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</si>
  <si>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</si>
  <si>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</si>
  <si>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</si>
  <si>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</si>
  <si>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</si>
  <si>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</si>
  <si>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</si>
  <si>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</si>
  <si>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</si>
  <si>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</si>
  <si>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</si>
  <si>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</si>
  <si>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</si>
  <si>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</si>
  <si>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</si>
  <si>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</si>
  <si>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</si>
  <si>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</si>
  <si>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</si>
  <si>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</si>
  <si>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</si>
  <si>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</si>
  <si>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</si>
  <si>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</si>
  <si>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</si>
  <si>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</si>
  <si>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</si>
  <si>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</si>
  <si>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</si>
  <si>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</si>
  <si>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</si>
  <si>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</si>
  <si>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</si>
  <si>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</si>
  <si>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</si>
  <si>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</si>
  <si>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</si>
  <si>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</si>
  <si>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</si>
  <si>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</si>
  <si>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</si>
  <si>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</si>
  <si>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</si>
  <si>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</si>
  <si>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</si>
  <si>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</si>
  <si>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</si>
  <si>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</si>
  <si>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</si>
  <si>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</si>
  <si>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</si>
  <si>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</si>
  <si>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</si>
  <si>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</si>
  <si>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</si>
  <si>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</si>
  <si>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</si>
  <si>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</si>
  <si>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</si>
  <si>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</si>
  <si>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</si>
  <si>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</si>
  <si>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</si>
  <si>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</si>
  <si>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</si>
  <si>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</si>
  <si>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</si>
  <si>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</si>
  <si>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</si>
  <si>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</si>
  <si>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</si>
  <si>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</si>
  <si>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</si>
  <si>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</si>
  <si>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</si>
  <si>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</si>
  <si>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</si>
  <si>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</si>
  <si>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</si>
  <si>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</si>
  <si>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</si>
  <si>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</si>
  <si>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</si>
  <si>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</si>
  <si>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</si>
  <si>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</si>
  <si>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</si>
  <si>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</si>
  <si>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</si>
  <si>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</si>
  <si>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</si>
  <si>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</si>
  <si>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</si>
  <si>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</si>
  <si>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</si>
  <si>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</si>
  <si>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</si>
  <si>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</si>
  <si>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</si>
  <si>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</si>
  <si>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</si>
  <si>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</si>
  <si>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</si>
  <si>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</si>
  <si>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</si>
  <si>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</si>
  <si>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</si>
  <si>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</si>
  <si>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</si>
  <si>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</si>
  <si>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</si>
  <si>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</si>
  <si>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</si>
  <si>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</si>
  <si>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</si>
  <si>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</si>
  <si>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</si>
  <si>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</si>
  <si>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</si>
  <si>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</si>
  <si>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</si>
  <si>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</si>
  <si>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</si>
  <si>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</si>
  <si>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</si>
  <si>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</si>
  <si>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</si>
  <si>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</si>
  <si>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</si>
  <si>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</si>
  <si>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</si>
  <si>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</si>
  <si>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</si>
  <si>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</si>
  <si>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</si>
  <si>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</si>
  <si>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</si>
  <si>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</si>
  <si>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</si>
  <si>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</si>
  <si>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</si>
  <si>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</si>
  <si>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</si>
  <si>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</si>
  <si>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</si>
  <si>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</si>
  <si>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</si>
  <si>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</si>
  <si>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</si>
  <si>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</si>
  <si>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</si>
  <si>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</si>
  <si>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</si>
  <si>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</si>
  <si>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</si>
  <si>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</si>
  <si>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</si>
  <si>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</si>
  <si>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</si>
  <si>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</si>
  <si>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</si>
  <si>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</si>
  <si>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</si>
  <si>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</si>
  <si>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</si>
  <si>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</si>
  <si>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</si>
  <si>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</si>
  <si>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</si>
  <si>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</si>
  <si>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</si>
  <si>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</si>
  <si>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</si>
  <si>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</si>
  <si>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</si>
  <si>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</si>
  <si>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</si>
  <si>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</si>
  <si>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</si>
  <si>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</si>
  <si>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</si>
  <si>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</si>
  <si>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</si>
  <si>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</si>
  <si>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</si>
  <si>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</si>
  <si>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</si>
  <si>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</si>
  <si>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</si>
  <si>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</si>
  <si>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</si>
  <si>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</si>
  <si>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</si>
  <si>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</si>
  <si>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</si>
  <si>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</si>
  <si>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</si>
  <si>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</si>
  <si>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</si>
  <si>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</si>
  <si>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</si>
  <si>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</si>
  <si>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</si>
  <si>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</si>
  <si>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</si>
  <si>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</si>
  <si>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</si>
  <si>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</si>
  <si>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</si>
  <si>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</si>
  <si>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</si>
  <si>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</si>
  <si>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</si>
  <si>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</si>
  <si>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</si>
  <si>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</si>
  <si>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</si>
  <si>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</si>
  <si>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</si>
  <si>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</si>
  <si>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</si>
  <si>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</si>
  <si>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</si>
  <si>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</si>
  <si>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</si>
  <si>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</si>
  <si>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</si>
  <si>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</si>
  <si>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</si>
  <si>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</si>
  <si>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</si>
  <si>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</si>
  <si>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</si>
  <si>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</si>
  <si>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</si>
  <si>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</si>
  <si>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</si>
  <si>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</si>
  <si>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</si>
  <si>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</si>
  <si>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</si>
  <si>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</si>
  <si>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</si>
  <si>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</si>
  <si>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</si>
  <si>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</si>
  <si>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</si>
  <si>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</si>
  <si>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</si>
  <si>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</si>
  <si>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</si>
  <si>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</si>
  <si>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</si>
  <si>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</si>
  <si>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</si>
  <si>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</si>
  <si>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</si>
  <si>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</si>
  <si>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</si>
  <si>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</si>
  <si>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</si>
  <si>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</si>
  <si>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</si>
  <si>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</si>
  <si>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</si>
  <si>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</si>
  <si>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</si>
  <si>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</si>
  <si>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</si>
  <si>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</si>
  <si>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</si>
  <si>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</si>
  <si>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</si>
  <si>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</si>
  <si>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</si>
  <si>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</si>
  <si>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</si>
  <si>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</si>
  <si>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</si>
  <si>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</si>
  <si>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</si>
  <si>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</si>
  <si>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</si>
  <si>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</si>
  <si>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</si>
  <si>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</si>
  <si>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</si>
  <si>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</si>
  <si>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</si>
  <si>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</si>
  <si>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</si>
  <si>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</si>
  <si>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</si>
  <si>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</si>
  <si>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</si>
  <si>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</si>
  <si>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</si>
  <si>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</si>
  <si>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</si>
  <si>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</si>
  <si>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</si>
  <si>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</si>
  <si>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</si>
  <si>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</si>
  <si>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</si>
  <si>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</si>
  <si>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</si>
  <si>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</si>
  <si>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</si>
  <si>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</si>
  <si>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</si>
  <si>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</si>
  <si>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</si>
  <si>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</si>
  <si>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</si>
  <si>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</si>
  <si>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</si>
  <si>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</si>
  <si>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</si>
  <si>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</si>
  <si>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</si>
  <si>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</si>
  <si>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</si>
  <si>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</si>
  <si>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</si>
  <si>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</si>
  <si>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</si>
  <si>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</si>
  <si>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</si>
  <si>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</si>
  <si>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</si>
  <si>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</si>
  <si>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</si>
  <si>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</si>
  <si>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</si>
  <si>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</si>
  <si>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</si>
  <si>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</si>
  <si>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</si>
  <si>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</si>
  <si>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</si>
  <si>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</si>
  <si>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</si>
  <si>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</si>
  <si>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</si>
  <si>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</si>
  <si>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</si>
  <si>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</si>
  <si>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</si>
  <si>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</si>
  <si>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</si>
  <si>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</si>
  <si>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</si>
  <si>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</si>
  <si>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</si>
  <si>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</si>
  <si>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</si>
  <si>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</si>
  <si>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</si>
  <si>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</si>
  <si>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</si>
  <si>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</si>
  <si>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</si>
  <si>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</si>
  <si>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</si>
  <si>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</si>
  <si>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</si>
  <si>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</si>
  <si>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</si>
  <si>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</si>
  <si>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</si>
  <si>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</si>
  <si>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</si>
  <si>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</si>
  <si>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</si>
  <si>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</si>
  <si>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</si>
  <si>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</si>
  <si>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</si>
  <si>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</si>
  <si>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</si>
  <si>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</si>
  <si>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</si>
  <si>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</si>
  <si>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</si>
  <si>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</si>
  <si>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</si>
  <si>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</si>
  <si>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</si>
  <si>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</si>
  <si>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</si>
  <si>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</si>
  <si>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</si>
  <si>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</si>
  <si>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</si>
  <si>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</si>
  <si>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</si>
  <si>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</si>
  <si>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</si>
  <si>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</si>
  <si>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</si>
  <si>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</si>
  <si>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</si>
  <si>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</si>
  <si>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</si>
  <si>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</si>
  <si>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</si>
  <si>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</si>
  <si>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</si>
  <si>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</si>
  <si>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</si>
  <si>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</si>
  <si>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</si>
  <si>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</si>
  <si>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</si>
  <si>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</si>
  <si>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</si>
  <si>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</si>
  <si>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</si>
  <si>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</si>
  <si>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</si>
  <si>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</si>
  <si>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</si>
  <si>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</si>
  <si>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</si>
  <si>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</si>
  <si>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</si>
  <si>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</si>
  <si>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</si>
  <si>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</si>
  <si>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</si>
  <si>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</si>
  <si>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</si>
  <si>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</si>
  <si>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</si>
  <si>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</si>
  <si>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</si>
  <si>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</si>
  <si>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</si>
  <si>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</si>
  <si>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</si>
  <si>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</si>
  <si>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</si>
  <si>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</si>
  <si>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</si>
  <si>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</si>
  <si>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</si>
  <si>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</si>
  <si>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</si>
  <si>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</si>
  <si>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</si>
  <si>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</si>
  <si>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</si>
  <si>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</si>
  <si>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</si>
  <si>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</si>
  <si>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</si>
  <si>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</si>
  <si>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</si>
  <si>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</si>
  <si>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</si>
  <si>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</si>
  <si>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</si>
  <si>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</si>
  <si>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</si>
  <si>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</si>
  <si>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</si>
  <si>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</si>
  <si>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</si>
  <si>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</si>
  <si>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</si>
  <si>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</si>
  <si>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</si>
  <si>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</si>
  <si>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</si>
  <si>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</si>
  <si>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</si>
  <si>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</si>
  <si>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</si>
  <si>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</si>
  <si>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</si>
  <si>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</si>
  <si>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</si>
  <si>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</si>
  <si>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</si>
  <si>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</si>
  <si>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</si>
  <si>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</si>
  <si>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</si>
  <si>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</si>
  <si>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</si>
  <si>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</si>
  <si>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</si>
  <si>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</si>
  <si>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</si>
  <si>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</si>
  <si>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</si>
  <si>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</si>
  <si>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</si>
  <si>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</si>
  <si>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</si>
  <si>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</si>
  <si>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</si>
  <si>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</si>
  <si>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</si>
  <si>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</si>
  <si>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</si>
  <si>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</si>
  <si>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</si>
  <si>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</si>
  <si>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</si>
  <si>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</si>
  <si>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</si>
  <si>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</si>
  <si>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</si>
  <si>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</si>
  <si>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</si>
  <si>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</si>
  <si>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</si>
  <si>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</si>
  <si>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</si>
  <si>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</si>
  <si>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</si>
  <si>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</si>
  <si>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</si>
  <si>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</si>
  <si>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</si>
  <si>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</si>
  <si>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</si>
  <si>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</si>
  <si>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</si>
  <si>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</si>
  <si>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</si>
  <si>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</si>
  <si>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</si>
  <si>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</si>
  <si>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</si>
  <si>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</si>
  <si>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</si>
  <si>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</si>
  <si>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</si>
  <si>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</si>
  <si>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</si>
  <si>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</si>
  <si>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</si>
  <si>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</si>
  <si>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</si>
  <si>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</si>
  <si>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</si>
  <si>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</si>
  <si>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</si>
  <si>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</si>
  <si>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</si>
  <si>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</si>
  <si>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</si>
  <si>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</si>
  <si>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</si>
  <si>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</si>
  <si>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</si>
  <si>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</si>
  <si>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</si>
  <si>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</si>
  <si>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</si>
  <si>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</si>
  <si>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</si>
  <si>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</si>
  <si>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</si>
  <si>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</si>
  <si>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</si>
  <si>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</si>
  <si>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</si>
  <si>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</si>
  <si>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</si>
  <si>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</si>
  <si>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</si>
  <si>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</si>
  <si>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</si>
  <si>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</si>
  <si>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</si>
  <si>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</si>
  <si>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</si>
  <si>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</si>
  <si>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</si>
  <si>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</si>
  <si>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</si>
  <si>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</si>
  <si>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</si>
  <si>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</si>
  <si>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</si>
  <si>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</si>
  <si>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</si>
  <si>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</si>
  <si>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</si>
  <si>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</si>
  <si>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</si>
  <si>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</si>
  <si>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</si>
  <si>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</si>
  <si>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</si>
  <si>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</si>
  <si>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</si>
  <si>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</si>
  <si>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</si>
  <si>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</si>
  <si>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</si>
  <si>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</si>
  <si>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</si>
  <si>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</si>
  <si>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</si>
  <si>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</si>
  <si>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</si>
  <si>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</si>
  <si>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</si>
  <si>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</si>
  <si>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</si>
  <si>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</si>
  <si>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</si>
  <si>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</si>
  <si>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</si>
  <si>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</si>
  <si>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</si>
  <si>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</si>
  <si>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</si>
  <si>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</si>
  <si>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</si>
  <si>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</si>
  <si>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</si>
  <si>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</si>
  <si>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</si>
  <si>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</si>
  <si>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</si>
  <si>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</si>
  <si>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</si>
  <si>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</si>
  <si>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</si>
  <si>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</si>
  <si>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</si>
  <si>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</si>
  <si>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</si>
  <si>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</si>
  <si>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</si>
  <si>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</si>
  <si>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</si>
  <si>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</si>
  <si>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</si>
  <si>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</si>
  <si>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</si>
  <si>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</si>
  <si>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</si>
  <si>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</si>
  <si>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</si>
  <si>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</si>
  <si>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</si>
  <si>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</si>
  <si>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</si>
  <si>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</si>
  <si>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</si>
  <si>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</si>
  <si>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</si>
  <si>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</si>
  <si>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</si>
  <si>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</si>
  <si>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</si>
  <si>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</si>
  <si>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</si>
  <si>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</si>
  <si>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</si>
  <si>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</si>
  <si>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</si>
  <si>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</si>
  <si>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</si>
  <si>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</si>
  <si>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</si>
  <si>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</si>
  <si>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</si>
  <si>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</si>
  <si>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</si>
  <si>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</si>
  <si>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</si>
  <si>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</si>
  <si>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</si>
  <si>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</si>
  <si>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</si>
  <si>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</si>
  <si>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</si>
  <si>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</si>
  <si>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</si>
  <si>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</si>
  <si>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</si>
  <si>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</si>
  <si>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</si>
  <si>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</si>
  <si>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</si>
  <si>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</si>
  <si>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</si>
  <si>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</si>
  <si>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</si>
  <si>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</si>
  <si>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</si>
  <si>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</si>
  <si>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</si>
  <si>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</si>
  <si>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</si>
  <si>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</si>
  <si>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</si>
  <si>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</si>
  <si>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</si>
  <si>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</si>
  <si>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</si>
  <si>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</si>
  <si>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</si>
  <si>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</si>
  <si>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</si>
  <si>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</si>
  <si>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</si>
  <si>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</si>
  <si>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</si>
  <si>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</si>
  <si>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</si>
  <si>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</si>
  <si>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</si>
  <si>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</si>
  <si>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</si>
  <si>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</si>
  <si>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</si>
  <si>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</si>
  <si>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</si>
  <si>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</si>
  <si>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</si>
  <si>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</si>
  <si>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</si>
  <si>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</si>
  <si>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</si>
  <si>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</si>
  <si>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</si>
  <si>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</si>
  <si>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</si>
  <si>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</si>
  <si>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</si>
  <si>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</si>
  <si>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</si>
  <si>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</si>
  <si>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</si>
  <si>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</si>
  <si>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</si>
  <si>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</si>
  <si>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</si>
  <si>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</si>
  <si>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</si>
  <si>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</si>
  <si>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</si>
  <si>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</si>
  <si>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</si>
  <si>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</si>
  <si>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</si>
  <si>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</si>
  <si>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</si>
  <si>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</si>
  <si>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</si>
  <si>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</si>
  <si>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</si>
  <si>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</si>
  <si>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</si>
  <si>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</si>
  <si>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</si>
  <si>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</si>
  <si>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</si>
  <si>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</si>
  <si>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</si>
  <si>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</si>
  <si>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</si>
  <si>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</si>
  <si>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</si>
  <si>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</si>
  <si>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</si>
  <si>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</si>
  <si>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</si>
  <si>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</si>
  <si>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</si>
  <si>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</si>
  <si>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</si>
  <si>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</si>
  <si>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</si>
  <si>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</si>
  <si>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</si>
  <si>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</si>
  <si>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</si>
  <si>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</si>
  <si>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</si>
  <si>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</si>
  <si>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</si>
  <si>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</si>
  <si>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</si>
  <si>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</si>
  <si>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</si>
  <si>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</si>
  <si>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</si>
  <si>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</si>
  <si>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</si>
  <si>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</si>
  <si>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</si>
  <si>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</si>
  <si>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</si>
  <si>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</si>
  <si>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</si>
  <si>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</si>
  <si>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</si>
  <si>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</si>
  <si>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</si>
  <si>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</si>
  <si>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</si>
  <si>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</si>
  <si>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</si>
  <si>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</si>
  <si>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</si>
  <si>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</si>
  <si>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</si>
  <si>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</si>
  <si>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</si>
  <si>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</si>
  <si>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</si>
  <si>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</si>
  <si>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</si>
  <si>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</si>
  <si>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</si>
  <si>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</si>
  <si>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</si>
  <si>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</si>
  <si>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</si>
  <si>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</si>
  <si>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</si>
  <si>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</si>
  <si>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</si>
  <si>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</si>
  <si>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</si>
  <si>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</si>
  <si>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</si>
  <si>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</si>
  <si>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</si>
  <si>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</si>
  <si>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</si>
  <si>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</si>
  <si>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</si>
  <si>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</si>
  <si>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</si>
  <si>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</si>
  <si>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</si>
  <si>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</si>
  <si>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</si>
  <si>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</si>
  <si>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</si>
  <si>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</si>
  <si>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</si>
  <si>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</si>
  <si>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</si>
  <si>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</si>
  <si>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</si>
  <si>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</si>
  <si>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</si>
  <si>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</si>
  <si>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</si>
  <si>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</si>
  <si>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</si>
  <si>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</si>
  <si>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</si>
  <si>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</si>
  <si>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</si>
  <si>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</si>
  <si>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</si>
  <si>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</si>
  <si>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</si>
  <si>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</si>
  <si>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</si>
  <si>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</si>
  <si>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</si>
  <si>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</si>
  <si>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</si>
  <si>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</si>
  <si>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</si>
  <si>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</si>
  <si>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</si>
  <si>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</si>
  <si>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</si>
  <si>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</si>
  <si>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</si>
  <si>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</si>
  <si>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</si>
  <si>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</si>
  <si>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</si>
  <si>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</si>
  <si>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</si>
  <si>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</si>
  <si>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</si>
  <si>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</si>
  <si>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</si>
  <si>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</si>
  <si>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</si>
  <si>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</si>
  <si>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</si>
  <si>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</si>
  <si>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</si>
  <si>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</si>
  <si>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</si>
  <si>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</si>
  <si>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</si>
  <si>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</si>
  <si>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</si>
  <si>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</si>
  <si>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</si>
  <si>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</si>
  <si>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</si>
  <si>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</si>
  <si>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</si>
  <si>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</si>
  <si>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</si>
  <si>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</si>
  <si>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</si>
  <si>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</si>
  <si>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</si>
  <si>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</si>
  <si>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</si>
  <si>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</si>
  <si>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</si>
  <si>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</si>
  <si>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</si>
  <si>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</si>
  <si>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</si>
  <si>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</si>
  <si>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</si>
  <si>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</si>
  <si>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</si>
  <si>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</si>
  <si>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</si>
  <si>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</si>
  <si>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</si>
  <si>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</si>
  <si>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</si>
  <si>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</si>
  <si>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</si>
  <si>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</si>
  <si>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</si>
  <si>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</si>
  <si>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</si>
  <si>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</si>
  <si>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</si>
  <si>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</si>
  <si>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</si>
  <si>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</si>
  <si>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</si>
  <si>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</si>
  <si>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</si>
  <si>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</si>
  <si>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</si>
  <si>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</si>
  <si>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</si>
  <si>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</si>
  <si>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</si>
  <si>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</si>
  <si>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</si>
  <si>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</si>
  <si>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</si>
  <si>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</si>
  <si>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</si>
  <si>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</si>
  <si>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</si>
  <si>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</si>
  <si>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</si>
  <si>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</si>
  <si>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</si>
  <si>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</si>
  <si>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</si>
  <si>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</si>
  <si>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</si>
  <si>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</si>
  <si>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</si>
  <si>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</si>
  <si>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</si>
  <si>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</si>
  <si>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</si>
  <si>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</si>
  <si>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</si>
  <si>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</si>
  <si>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</si>
  <si>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</si>
  <si>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</si>
  <si>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</si>
  <si>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</si>
  <si>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</si>
  <si>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</si>
  <si>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</si>
  <si>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</si>
  <si>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</si>
  <si>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</si>
  <si>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</si>
  <si>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</si>
  <si>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</si>
  <si>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</si>
  <si>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</si>
  <si>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</si>
  <si>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</si>
  <si>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</si>
  <si>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</si>
  <si>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</si>
  <si>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</si>
  <si>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</si>
  <si>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</si>
  <si>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</si>
  <si>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</si>
  <si>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</si>
  <si>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</si>
  <si>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</si>
  <si>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</si>
  <si>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</si>
  <si>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</si>
  <si>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</si>
  <si>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</si>
  <si>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</si>
  <si>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</si>
  <si>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</si>
  <si>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</si>
  <si>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</si>
  <si>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</si>
  <si>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</si>
  <si>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</si>
  <si>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</si>
  <si>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</si>
  <si>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</si>
  <si>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</si>
  <si>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</si>
  <si>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</si>
  <si>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</si>
  <si>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</si>
  <si>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</si>
  <si>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</si>
  <si>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</si>
  <si>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</si>
  <si>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</si>
  <si>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</si>
  <si>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</si>
  <si>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</si>
  <si>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</si>
  <si>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</si>
  <si>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</si>
  <si>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</si>
  <si>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</si>
  <si>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</si>
  <si>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</si>
  <si>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</si>
  <si>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</si>
  <si>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</si>
  <si>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</si>
  <si>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</si>
  <si>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</si>
  <si>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</si>
  <si>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</si>
  <si>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</si>
  <si>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</si>
  <si>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</si>
  <si>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</si>
  <si>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</si>
  <si>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</si>
  <si>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</si>
  <si>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</si>
  <si>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</si>
  <si>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</si>
  <si>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</si>
  <si>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</si>
  <si>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</si>
  <si>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</si>
  <si>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</si>
  <si>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</si>
  <si>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</si>
  <si>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</si>
  <si>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</si>
  <si>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</si>
  <si>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</si>
  <si>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</si>
  <si>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</si>
  <si>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</si>
  <si>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</si>
  <si>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</si>
  <si>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</si>
  <si>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</si>
  <si>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</si>
  <si>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</si>
  <si>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</si>
  <si>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</si>
  <si>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</si>
  <si>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</si>
  <si>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</si>
  <si>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</si>
  <si>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</si>
  <si>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</si>
  <si>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</si>
  <si>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</si>
  <si>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</si>
  <si>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</si>
  <si>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</si>
  <si>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</si>
  <si>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</si>
  <si>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</si>
  <si>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</si>
  <si>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</si>
  <si>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</si>
  <si>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</si>
  <si>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</si>
  <si>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</si>
  <si>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</si>
  <si>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</si>
  <si>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</si>
  <si>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</si>
  <si>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</si>
  <si>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</si>
  <si>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</si>
  <si>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</si>
  <si>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</si>
  <si>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</si>
  <si>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</si>
  <si>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</si>
  <si>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</si>
  <si>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</si>
  <si>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</si>
  <si>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</si>
  <si>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</si>
  <si>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</si>
  <si>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</si>
  <si>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</si>
  <si>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</si>
  <si>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</si>
  <si>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</si>
  <si>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</si>
  <si>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</si>
  <si>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</si>
  <si>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</si>
  <si>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</si>
  <si>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</si>
  <si>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</si>
  <si>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</si>
  <si>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</si>
  <si>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</si>
  <si>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</si>
  <si>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</si>
  <si>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</si>
  <si>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</si>
  <si>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</si>
  <si>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</si>
  <si>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</si>
  <si>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</si>
  <si>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</si>
  <si>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</si>
  <si>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</si>
  <si>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</si>
  <si>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</si>
  <si>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</si>
  <si>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</si>
  <si>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</si>
  <si>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</si>
  <si>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</si>
  <si>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</si>
  <si>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</si>
  <si>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</si>
  <si>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</si>
  <si>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</si>
  <si>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</si>
  <si>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</si>
  <si>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</si>
  <si>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</si>
  <si>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</si>
  <si>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</si>
  <si>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</si>
  <si>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</si>
  <si>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</si>
  <si>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</si>
  <si>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</si>
  <si>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</si>
  <si>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</si>
  <si>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</si>
  <si>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</si>
  <si>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</si>
  <si>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</si>
  <si>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</si>
  <si>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</si>
  <si>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</si>
  <si>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</si>
  <si>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</si>
  <si>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</si>
  <si>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</si>
  <si>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</si>
  <si>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</si>
  <si>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</si>
  <si>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</si>
  <si>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</si>
  <si>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</si>
  <si>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</si>
  <si>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</si>
  <si>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</si>
  <si>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</si>
  <si>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</si>
  <si>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</si>
  <si>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</si>
  <si>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</si>
  <si>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</si>
  <si>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</si>
  <si>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</si>
  <si>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</si>
  <si>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</si>
  <si>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</si>
  <si>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</si>
  <si>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</si>
  <si>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</si>
  <si>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</si>
  <si>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</si>
  <si>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</si>
  <si>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</si>
  <si>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</si>
  <si>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</si>
  <si>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</si>
  <si>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</si>
  <si>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</si>
  <si>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</si>
  <si>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</si>
  <si>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</si>
  <si>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</si>
  <si>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</si>
  <si>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</si>
  <si>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</si>
  <si>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</si>
  <si>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</si>
  <si>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</si>
  <si>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</si>
  <si>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</si>
  <si>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</si>
  <si>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</si>
  <si>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</si>
  <si>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</si>
  <si>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</si>
  <si>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</si>
  <si>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</si>
  <si>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</si>
  <si>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</si>
  <si>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</si>
  <si>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</si>
  <si>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</si>
  <si>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</si>
  <si>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</si>
  <si>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</si>
  <si>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</si>
  <si>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</si>
  <si>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</si>
  <si>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</si>
  <si>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</si>
  <si>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</si>
  <si>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</si>
  <si>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</si>
  <si>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</si>
  <si>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</si>
  <si>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</si>
  <si>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</si>
  <si>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</si>
  <si>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</si>
  <si>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</si>
  <si>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</si>
  <si>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</si>
  <si>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</si>
  <si>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</si>
  <si>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</si>
  <si>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</si>
  <si>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</si>
  <si>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</si>
  <si>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</si>
  <si>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</si>
  <si>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</si>
  <si>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</si>
  <si>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</si>
  <si>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</si>
  <si>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</si>
  <si>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</si>
  <si>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</si>
  <si>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</si>
  <si>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</si>
  <si>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</si>
  <si>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</si>
  <si>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</si>
  <si>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</si>
  <si>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</si>
  <si>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</si>
  <si>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</si>
  <si>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</si>
  <si>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</si>
  <si>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</si>
  <si>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</si>
  <si>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</si>
  <si>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</si>
  <si>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</si>
  <si>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</si>
  <si>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</si>
  <si>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</si>
  <si>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</si>
  <si>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</si>
  <si>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</si>
  <si>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</si>
  <si>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</si>
  <si>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</si>
  <si>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</si>
  <si>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</si>
  <si>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</si>
  <si>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</si>
  <si>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</si>
  <si>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</si>
  <si>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</si>
  <si>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</si>
  <si>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</si>
  <si>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</si>
  <si>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</si>
  <si>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</si>
  <si>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</si>
  <si>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</si>
  <si>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</si>
  <si>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</si>
  <si>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</si>
  <si>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</si>
  <si>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</si>
  <si>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</si>
  <si>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</si>
  <si>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</si>
  <si>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</si>
  <si>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</si>
  <si>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</si>
  <si>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</si>
  <si>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</si>
  <si>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</si>
  <si>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</si>
  <si>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</si>
  <si>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</si>
  <si>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</si>
  <si>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</si>
  <si>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</si>
  <si>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</si>
  <si>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</si>
  <si>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</si>
  <si>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</si>
  <si>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</si>
  <si>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</si>
  <si>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</si>
  <si>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</si>
  <si>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</si>
  <si>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</si>
  <si>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</si>
  <si>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</si>
  <si>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</si>
  <si>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</si>
  <si>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</si>
  <si>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</si>
  <si>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</si>
  <si>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</si>
  <si>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</si>
  <si>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</si>
  <si>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</si>
  <si>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</si>
  <si>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</si>
  <si>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</si>
  <si>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</si>
  <si>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</si>
  <si>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</si>
  <si>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</si>
  <si>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</si>
  <si>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</si>
  <si>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</si>
  <si>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</si>
  <si>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</si>
  <si>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</si>
  <si>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</si>
  <si>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</si>
  <si>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</si>
  <si>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</si>
  <si>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</si>
  <si>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</si>
  <si>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</si>
  <si>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</si>
  <si>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</si>
  <si>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</si>
  <si>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</si>
  <si>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</si>
  <si>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</si>
  <si>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</si>
  <si>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</si>
  <si>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</si>
  <si>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</si>
  <si>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</si>
  <si>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</si>
  <si>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</si>
  <si>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</si>
  <si>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</si>
  <si>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</si>
  <si>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</si>
  <si>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</si>
  <si>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</si>
  <si>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</si>
  <si>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</si>
  <si>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</si>
  <si>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</si>
  <si>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</si>
  <si>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</si>
  <si>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</si>
  <si>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</si>
  <si>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</si>
  <si>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</si>
  <si>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</si>
  <si>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</si>
  <si>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</si>
  <si>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</si>
  <si>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</si>
  <si>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</si>
  <si>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</si>
  <si>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</si>
  <si>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</si>
  <si>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</si>
  <si>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</si>
  <si>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</si>
  <si>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</si>
  <si>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</si>
  <si>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</si>
  <si>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</si>
  <si>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</si>
  <si>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</si>
  <si>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</si>
  <si>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</si>
  <si>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</si>
  <si>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</si>
  <si>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</si>
  <si>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</si>
  <si>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</si>
  <si>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</si>
  <si>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</si>
  <si>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</si>
  <si>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</si>
  <si>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</si>
  <si>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</si>
  <si>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</si>
  <si>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</si>
  <si>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</si>
  <si>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</si>
  <si>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</si>
  <si>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</si>
  <si>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</si>
  <si>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</si>
  <si>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</si>
  <si>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</si>
  <si>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</si>
  <si>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</si>
  <si>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</si>
  <si>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</si>
  <si>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</si>
  <si>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</si>
  <si>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</si>
  <si>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</si>
  <si>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</si>
  <si>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</si>
  <si>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</si>
  <si>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</si>
  <si>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</si>
  <si>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</si>
  <si>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</si>
  <si>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</si>
  <si>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</si>
  <si>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</si>
  <si>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</si>
  <si>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</si>
  <si>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</si>
  <si>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</si>
  <si>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</si>
  <si>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</si>
  <si>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</si>
  <si>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</si>
  <si>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</si>
  <si>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</si>
  <si>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</si>
  <si>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</si>
  <si>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</si>
  <si>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</si>
  <si>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</si>
  <si>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</si>
  <si>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</si>
  <si>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</si>
  <si>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</si>
  <si>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</si>
  <si>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</si>
  <si>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</si>
  <si>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</si>
  <si>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</si>
  <si>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</si>
  <si>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</si>
  <si>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</si>
  <si>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</si>
  <si>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</si>
  <si>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</si>
  <si>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</si>
  <si>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</si>
  <si>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</si>
  <si>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</si>
  <si>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</si>
  <si>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</si>
  <si>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</si>
  <si>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</si>
  <si>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</si>
  <si>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</si>
  <si>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</si>
  <si>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</si>
  <si>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</si>
  <si>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</si>
  <si>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</si>
  <si>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</si>
  <si>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</si>
  <si>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</si>
  <si>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</si>
  <si>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</si>
  <si>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</si>
  <si>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</si>
  <si>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</si>
  <si>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</si>
  <si>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</si>
  <si>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</si>
  <si>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</si>
  <si>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</si>
  <si>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</si>
  <si>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</si>
  <si>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</si>
  <si>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</si>
  <si>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</si>
  <si>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</si>
  <si>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</si>
  <si>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</si>
  <si>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</si>
  <si>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</si>
  <si>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</si>
  <si>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</si>
  <si>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</si>
  <si>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</si>
  <si>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</si>
  <si>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</si>
  <si>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</si>
  <si>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</si>
  <si>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</si>
  <si>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</si>
  <si>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</si>
  <si>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</si>
  <si>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</si>
  <si>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</si>
  <si>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</si>
  <si>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</si>
  <si>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</si>
  <si>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</si>
  <si>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</si>
  <si>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</si>
  <si>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</si>
  <si>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</si>
  <si>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</si>
  <si>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</si>
  <si>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</si>
  <si>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</si>
  <si>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</si>
  <si>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</si>
  <si>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</si>
  <si>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</si>
  <si>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</si>
  <si>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</si>
  <si>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</si>
  <si>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</si>
  <si>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</si>
  <si>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</si>
  <si>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</si>
  <si>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</si>
  <si>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</si>
  <si>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</si>
  <si>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</si>
  <si>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</si>
  <si>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</si>
  <si>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</si>
  <si>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</si>
  <si>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</si>
  <si>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</si>
  <si>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</si>
  <si>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</si>
  <si>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</si>
  <si>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</si>
  <si>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</si>
  <si>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</si>
  <si>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</si>
  <si>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</si>
  <si>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</si>
  <si>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</si>
  <si>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</si>
  <si>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</si>
  <si>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</si>
  <si>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</si>
  <si>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</si>
  <si>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</si>
  <si>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</si>
  <si>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</si>
  <si>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</si>
  <si>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</si>
  <si>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</si>
  <si>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</si>
  <si>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</si>
  <si>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</si>
  <si>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</si>
  <si>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</si>
  <si>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</si>
  <si>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</si>
  <si>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</si>
  <si>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</si>
  <si>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</si>
  <si>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</si>
  <si>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</si>
  <si>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</si>
  <si>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</si>
  <si>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</si>
  <si>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</si>
  <si>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</si>
  <si>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</si>
  <si>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</si>
  <si>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</si>
  <si>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</si>
  <si>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</si>
  <si>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</si>
  <si>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</si>
  <si>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</si>
  <si>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</si>
  <si>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</si>
  <si>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</si>
  <si>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</si>
  <si>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</si>
  <si>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</si>
  <si>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</si>
  <si>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</si>
  <si>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</si>
  <si>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</si>
  <si>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</si>
  <si>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</si>
  <si>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</si>
  <si>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</si>
  <si>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</si>
  <si>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</si>
  <si>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</si>
  <si>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</si>
  <si>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</si>
  <si>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</si>
  <si>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</si>
  <si>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</si>
  <si>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</si>
  <si>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</si>
  <si>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</si>
  <si>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</si>
  <si>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</si>
  <si>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</si>
  <si>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</si>
  <si>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</si>
  <si>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</si>
  <si>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</si>
  <si>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</si>
  <si>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</si>
  <si>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</si>
  <si>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</si>
  <si>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</si>
  <si>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</si>
  <si>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</si>
  <si>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</si>
  <si>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</si>
  <si>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</si>
  <si>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</si>
  <si>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</si>
  <si>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</si>
  <si>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</si>
  <si>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</si>
  <si>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</si>
  <si>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</si>
  <si>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</si>
  <si>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</si>
  <si>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</si>
  <si>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</si>
  <si>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</si>
  <si>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</si>
  <si>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</si>
  <si>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</si>
  <si>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</si>
  <si>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</si>
  <si>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</si>
  <si>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</si>
  <si>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</si>
  <si>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</si>
  <si>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</si>
  <si>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</si>
  <si>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</si>
  <si>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</si>
  <si>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</si>
  <si>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</si>
  <si>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</si>
  <si>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</si>
  <si>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</si>
  <si>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</si>
  <si>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</si>
  <si>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</si>
  <si>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</si>
  <si>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</si>
  <si>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</si>
  <si>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</si>
  <si>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</si>
  <si>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</si>
  <si>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</si>
  <si>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</si>
  <si>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</si>
  <si>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</si>
  <si>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</si>
  <si>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</si>
  <si>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</si>
  <si>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</si>
  <si>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</si>
  <si>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</si>
  <si>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</si>
  <si>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</si>
  <si>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</si>
  <si>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</si>
  <si>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</si>
  <si>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</si>
  <si>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</si>
  <si>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</si>
  <si>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</si>
  <si>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</si>
  <si>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</si>
  <si>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</si>
  <si>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</si>
  <si>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</si>
  <si>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</si>
  <si>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</si>
  <si>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</si>
  <si>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</si>
  <si>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</si>
  <si>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</si>
  <si>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</si>
  <si>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</si>
  <si>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</si>
  <si>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</si>
  <si>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</si>
  <si>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</si>
  <si>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</si>
  <si>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</si>
  <si>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</si>
  <si>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</si>
  <si>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</si>
  <si>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</si>
  <si>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</si>
  <si>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</si>
  <si>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</si>
  <si>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</si>
  <si>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</si>
  <si>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</si>
  <si>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</si>
  <si>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</si>
  <si>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</si>
  <si>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</si>
  <si>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</si>
  <si>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</si>
  <si>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</si>
  <si>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</si>
  <si>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</si>
  <si>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</si>
  <si>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</si>
  <si>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</si>
  <si>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</si>
  <si>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</si>
  <si>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</si>
  <si>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</si>
  <si>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</si>
  <si>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</si>
  <si>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</si>
  <si>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</si>
  <si>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</si>
  <si>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</si>
  <si>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</si>
  <si>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</si>
  <si>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</si>
  <si>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</si>
  <si>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</si>
  <si>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</si>
  <si>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</si>
  <si>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</si>
  <si>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</si>
  <si>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</si>
  <si>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</si>
  <si>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</si>
  <si>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</si>
  <si>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</si>
  <si>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</si>
  <si>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</si>
  <si>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</si>
  <si>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</si>
  <si>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</si>
  <si>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</si>
  <si>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</si>
  <si>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</si>
  <si>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</si>
  <si>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</si>
  <si>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</si>
  <si>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</si>
  <si>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</si>
  <si>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</si>
  <si>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</si>
  <si>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</si>
  <si>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</si>
  <si>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</si>
  <si>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</si>
  <si>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</si>
  <si>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</si>
  <si>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</si>
  <si>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</si>
  <si>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</si>
  <si>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</si>
  <si>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</si>
  <si>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</si>
  <si>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</si>
  <si>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</si>
  <si>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</si>
  <si>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</si>
  <si>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</si>
  <si>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</si>
  <si>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</si>
  <si>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</si>
  <si>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</si>
  <si>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</si>
  <si>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</si>
  <si>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</si>
  <si>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</si>
  <si>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</si>
  <si>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</si>
  <si>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</si>
  <si>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</si>
  <si>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</si>
  <si>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</si>
  <si>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</si>
  <si>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</si>
  <si>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</si>
  <si>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</si>
  <si>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</si>
  <si>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</si>
  <si>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</si>
  <si>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</si>
  <si>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</si>
  <si>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</si>
  <si>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</si>
  <si>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</si>
  <si>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</si>
  <si>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</si>
  <si>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</si>
  <si>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</si>
  <si>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</si>
  <si>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</si>
  <si>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</si>
  <si>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</si>
  <si>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</si>
  <si>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</si>
  <si>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</si>
  <si>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</si>
  <si>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</si>
  <si>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</si>
  <si>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</si>
  <si>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</si>
  <si>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</si>
  <si>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</si>
  <si>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</si>
  <si>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</si>
  <si>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</si>
  <si>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</si>
  <si>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</si>
  <si>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</si>
  <si>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</si>
  <si>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</si>
  <si>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</si>
  <si>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</si>
  <si>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</si>
  <si>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</si>
  <si>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</si>
  <si>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</si>
  <si>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</si>
  <si>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</si>
  <si>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</si>
  <si>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</si>
  <si>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</si>
  <si>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</si>
  <si>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</si>
  <si>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</si>
  <si>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</si>
  <si>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</si>
  <si>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</si>
  <si>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</si>
  <si>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</si>
  <si>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</si>
  <si>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</si>
  <si>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</si>
  <si>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</si>
  <si>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</si>
  <si>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</si>
  <si>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</si>
  <si>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</si>
  <si>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</si>
  <si>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</si>
  <si>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</si>
  <si>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</si>
  <si>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</si>
  <si>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</si>
  <si>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</si>
  <si>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</si>
  <si>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</si>
  <si>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</si>
  <si>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</si>
  <si>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</si>
  <si>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</si>
  <si>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</si>
  <si>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</si>
  <si>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</si>
  <si>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</si>
  <si>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</si>
  <si>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</si>
  <si>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</si>
  <si>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</si>
  <si>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</si>
  <si>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</si>
  <si>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</si>
  <si>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</si>
  <si>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</si>
  <si>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</si>
  <si>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</si>
  <si>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</si>
  <si>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</si>
  <si>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</si>
  <si>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</si>
  <si>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</si>
  <si>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</si>
  <si>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</si>
  <si>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</si>
  <si>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</si>
  <si>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</si>
  <si>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</si>
  <si>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</si>
  <si>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</si>
  <si>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</si>
  <si>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</si>
  <si>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</si>
  <si>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</si>
  <si>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</si>
  <si>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</si>
  <si>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</si>
  <si>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</si>
  <si>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</si>
  <si>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</si>
  <si>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</si>
  <si>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</si>
  <si>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</si>
  <si>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</si>
  <si>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</si>
  <si>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</si>
  <si>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</si>
  <si>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</si>
  <si>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</si>
  <si>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</si>
  <si>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</si>
  <si>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</si>
  <si>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</si>
  <si>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</si>
  <si>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</si>
  <si>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</si>
  <si>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</si>
  <si>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</si>
  <si>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</si>
  <si>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</si>
  <si>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</si>
  <si>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</si>
  <si>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</si>
  <si>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</si>
  <si>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</si>
  <si>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</si>
  <si>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</si>
  <si>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</si>
  <si>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</si>
  <si>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</si>
  <si>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</si>
  <si>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</si>
  <si>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</si>
  <si>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</si>
  <si>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</si>
  <si>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</si>
  <si>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</si>
  <si>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</si>
  <si>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</si>
  <si>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</si>
  <si>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</si>
  <si>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</si>
  <si>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</si>
  <si>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</si>
  <si>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</si>
  <si>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</si>
  <si>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</si>
  <si>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</si>
  <si>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</si>
  <si>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</si>
  <si>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</si>
  <si>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</si>
  <si>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</si>
  <si>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</si>
  <si>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</si>
  <si>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</si>
  <si>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</si>
  <si>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</si>
  <si>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</si>
  <si>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</si>
  <si>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</si>
  <si>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</si>
  <si>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</si>
  <si>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</si>
  <si>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</si>
  <si>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</si>
  <si>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</si>
  <si>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</si>
  <si>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</si>
  <si>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</si>
  <si>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</si>
  <si>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</si>
  <si>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</si>
  <si>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</si>
  <si>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</si>
  <si>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</si>
  <si>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</si>
  <si>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</si>
  <si>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</si>
  <si>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</si>
  <si>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</si>
  <si>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</si>
  <si>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</si>
  <si>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</si>
  <si>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</si>
  <si>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</si>
  <si>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</si>
  <si>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</si>
  <si>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</si>
  <si>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</si>
  <si>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</si>
  <si>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</si>
  <si>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</si>
  <si>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</si>
  <si>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</si>
  <si>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</si>
  <si>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</si>
  <si>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</si>
  <si>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</si>
  <si>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</si>
  <si>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</si>
  <si>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</si>
  <si>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</si>
  <si>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</si>
  <si>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</si>
  <si>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</si>
  <si>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</si>
  <si>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</si>
  <si>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</si>
  <si>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</si>
  <si>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</si>
  <si>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</si>
  <si>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</si>
  <si>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</si>
  <si>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</si>
  <si>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</si>
  <si>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</si>
  <si>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</si>
  <si>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</si>
  <si>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</si>
  <si>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</si>
  <si>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</si>
  <si>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</si>
  <si>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</si>
  <si>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</si>
  <si>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</si>
  <si>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</si>
  <si>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</si>
  <si>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</si>
  <si>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</si>
  <si>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</si>
  <si>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</si>
  <si>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</si>
  <si>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</si>
  <si>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</si>
  <si>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</si>
  <si>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</si>
  <si>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</si>
  <si>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</si>
  <si>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</si>
  <si>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</si>
  <si>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</si>
  <si>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</si>
  <si>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</si>
  <si>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</si>
  <si>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</si>
  <si>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</si>
  <si>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</si>
  <si>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</si>
  <si>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</si>
  <si>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</si>
  <si>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</si>
  <si>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</si>
  <si>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</si>
  <si>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</si>
  <si>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</si>
  <si>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</si>
  <si>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</si>
  <si>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</si>
  <si>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</si>
  <si>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</si>
  <si>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</si>
  <si>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</si>
  <si>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</si>
  <si>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</si>
  <si>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</si>
  <si>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</si>
  <si>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</si>
  <si>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</si>
  <si>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</si>
  <si>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</si>
  <si>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</si>
  <si>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</si>
  <si>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</si>
  <si>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</si>
  <si>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</si>
  <si>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</si>
  <si>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</si>
  <si>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</si>
  <si>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</si>
  <si>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</si>
  <si>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</si>
  <si>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</si>
  <si>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</si>
  <si>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</si>
  <si>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</si>
  <si>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</si>
  <si>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</si>
  <si>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</si>
  <si>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</si>
  <si>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</si>
  <si>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</si>
  <si>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</si>
  <si>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</si>
  <si>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</si>
  <si>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</si>
  <si>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</si>
  <si>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</si>
  <si>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</si>
  <si>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</si>
  <si>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</si>
  <si>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</si>
  <si>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</si>
  <si>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</si>
  <si>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</si>
  <si>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</si>
  <si>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</si>
  <si>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</si>
  <si>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</si>
  <si>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</si>
  <si>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</si>
  <si>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</si>
  <si>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</si>
  <si>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</si>
  <si>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</si>
  <si>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</si>
  <si>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</si>
  <si>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</si>
  <si>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</si>
  <si>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</si>
  <si>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</si>
  <si>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</si>
  <si>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</si>
  <si>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</si>
  <si>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</si>
  <si>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</si>
  <si>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</si>
  <si>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</si>
  <si>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</si>
  <si>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</si>
  <si>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</si>
  <si>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</si>
  <si>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</si>
  <si>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</si>
  <si>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</si>
  <si>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</si>
  <si>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</si>
  <si>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</si>
  <si>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</si>
  <si>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</si>
  <si>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</si>
  <si>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</si>
  <si>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</si>
  <si>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</si>
  <si>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</si>
  <si>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</si>
  <si>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</si>
  <si>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</si>
  <si>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</si>
  <si>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</si>
  <si>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</si>
  <si>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</si>
  <si>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</si>
  <si>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</si>
  <si>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</si>
  <si>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</si>
  <si>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</si>
  <si>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</si>
  <si>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</si>
  <si>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</si>
  <si>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</si>
  <si>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</si>
  <si>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</si>
  <si>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</si>
  <si>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</si>
  <si>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</si>
  <si>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</si>
  <si>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</si>
  <si>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</si>
  <si>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</si>
  <si>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</si>
  <si>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</si>
  <si>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</si>
  <si>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</si>
  <si>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</si>
  <si>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</si>
  <si>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</si>
  <si>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</si>
  <si>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</si>
  <si>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</si>
  <si>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</si>
  <si>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</si>
  <si>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</si>
  <si>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</si>
  <si>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</si>
  <si>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</si>
  <si>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</si>
  <si>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</si>
  <si>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</si>
  <si>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</si>
  <si>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</si>
  <si>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</si>
  <si>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</si>
  <si>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</si>
  <si>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</si>
  <si>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</si>
  <si>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</si>
  <si>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</si>
  <si>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</si>
  <si>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</si>
  <si>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</si>
  <si>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</si>
  <si>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</si>
  <si>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</si>
  <si>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</si>
  <si>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</si>
  <si>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</si>
  <si>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</si>
  <si>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</si>
  <si>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</si>
  <si>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</si>
  <si>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</si>
  <si>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</si>
  <si>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</si>
  <si>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</si>
  <si>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</si>
  <si>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</si>
  <si>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</si>
  <si>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</si>
  <si>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</si>
  <si>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</si>
  <si>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</si>
  <si>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</si>
  <si>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</si>
  <si>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</si>
  <si>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</si>
  <si>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</si>
  <si>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</si>
  <si>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</si>
  <si>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</si>
  <si>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</si>
  <si>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</si>
  <si>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</si>
  <si>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</si>
  <si>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</si>
  <si>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</si>
  <si>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</si>
  <si>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</si>
  <si>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</si>
  <si>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</si>
  <si>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</si>
  <si>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</si>
  <si>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</si>
  <si>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</si>
  <si>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</si>
  <si>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</si>
  <si>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</si>
  <si>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</si>
  <si>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</si>
  <si>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</si>
  <si>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</si>
  <si>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</si>
  <si>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</si>
  <si>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</si>
  <si>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</si>
  <si>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</si>
  <si>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</si>
  <si>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</si>
  <si>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</si>
  <si>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</si>
  <si>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</si>
  <si>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</si>
  <si>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</si>
  <si>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</si>
  <si>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</si>
  <si>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</si>
  <si>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</si>
  <si>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</si>
  <si>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</si>
  <si>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</si>
  <si>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</si>
  <si>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</si>
  <si>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</si>
  <si>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</si>
  <si>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</si>
  <si>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</si>
  <si>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</si>
  <si>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</si>
  <si>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</si>
  <si>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</si>
  <si>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</si>
  <si>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</si>
  <si>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</si>
  <si>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</si>
  <si>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</si>
  <si>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</si>
  <si>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</si>
  <si>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</si>
  <si>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</si>
  <si>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</si>
  <si>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</si>
  <si>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</si>
  <si>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</si>
  <si>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</si>
  <si>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</si>
  <si>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</si>
  <si>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</si>
  <si>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</si>
  <si>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</si>
  <si>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</si>
  <si>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</si>
  <si>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</si>
  <si>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</si>
  <si>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</si>
  <si>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</si>
  <si>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</si>
  <si>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</si>
  <si>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</si>
  <si>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</si>
  <si>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</si>
  <si>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</si>
  <si>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</si>
  <si>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</si>
  <si>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</si>
  <si>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</si>
  <si>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</si>
  <si>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</si>
  <si>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</si>
  <si>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</si>
  <si>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</si>
  <si>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</si>
  <si>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</si>
  <si>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</si>
  <si>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</si>
  <si>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</si>
  <si>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</si>
  <si>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</si>
  <si>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</si>
  <si>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</si>
  <si>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</si>
  <si>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</si>
  <si>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</si>
  <si>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</si>
  <si>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</si>
  <si>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</si>
  <si>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</si>
  <si>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</si>
  <si>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</si>
  <si>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</si>
  <si>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</si>
  <si>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</si>
  <si>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</si>
  <si>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</si>
  <si>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</si>
  <si>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</si>
  <si>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</si>
  <si>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</si>
  <si>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</si>
  <si>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</si>
  <si>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</si>
  <si>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</si>
  <si>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</si>
  <si>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</si>
  <si>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</si>
  <si>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</si>
  <si>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</si>
  <si>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</si>
  <si>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</si>
  <si>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</si>
  <si>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</si>
  <si>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</si>
  <si>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</si>
  <si>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</si>
  <si>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</si>
  <si>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</si>
  <si>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</si>
  <si>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</si>
  <si>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</si>
  <si>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</si>
  <si>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</si>
  <si>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</si>
  <si>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</si>
  <si>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</si>
  <si>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</si>
  <si>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</si>
  <si>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</si>
  <si>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</si>
  <si>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</si>
  <si>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</si>
  <si>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</si>
  <si>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</si>
  <si>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</si>
  <si>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</si>
  <si>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</si>
  <si>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</si>
  <si>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</si>
  <si>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</si>
  <si>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</si>
  <si>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</si>
  <si>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</si>
  <si>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</si>
  <si>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</si>
  <si>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</si>
  <si>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</si>
  <si>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</si>
  <si>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</si>
  <si>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</si>
  <si>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</si>
  <si>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</si>
  <si>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</si>
  <si>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</si>
  <si>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</si>
  <si>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</si>
  <si>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</si>
  <si>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</si>
  <si>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</si>
  <si>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</si>
  <si>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</si>
  <si>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</si>
  <si>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</si>
  <si>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</si>
  <si>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</si>
  <si>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</si>
  <si>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</si>
  <si>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</si>
  <si>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</si>
  <si>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</si>
  <si>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</si>
  <si>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</si>
  <si>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</si>
  <si>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</si>
  <si>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</si>
  <si>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</si>
  <si>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</si>
  <si>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</si>
  <si>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</si>
  <si>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</si>
  <si>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</si>
  <si>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</si>
  <si>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</si>
  <si>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</si>
  <si>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</si>
  <si>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</si>
  <si>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</si>
  <si>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</si>
  <si>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</si>
  <si>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</si>
  <si>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</si>
  <si>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</si>
  <si>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</si>
  <si>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</si>
  <si>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</si>
  <si>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</si>
  <si>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</si>
  <si>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</si>
  <si>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</si>
  <si>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</si>
  <si>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</si>
  <si>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</si>
  <si>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</si>
  <si>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</si>
  <si>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</si>
  <si>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</si>
  <si>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</si>
  <si>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</si>
  <si>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</si>
  <si>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</si>
  <si>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</si>
  <si>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</si>
  <si>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</si>
  <si>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</si>
  <si>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</si>
  <si>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</si>
  <si>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</si>
  <si>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</si>
  <si>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</si>
  <si>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</si>
  <si>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</si>
  <si>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</si>
  <si>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</si>
  <si>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</si>
  <si>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</si>
  <si>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</si>
  <si>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</si>
  <si>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</si>
  <si>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</si>
  <si>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</si>
  <si>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</si>
  <si>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</si>
  <si>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</si>
  <si>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</si>
  <si>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</si>
  <si>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</si>
  <si>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</si>
  <si>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</si>
  <si>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</si>
  <si>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</si>
  <si>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</si>
  <si>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</si>
  <si>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</si>
  <si>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</si>
  <si>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</si>
  <si>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</si>
  <si>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</si>
  <si>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</si>
  <si>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</si>
  <si>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</si>
  <si>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</si>
  <si>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</si>
  <si>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</si>
  <si>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</si>
  <si>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</si>
  <si>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</si>
  <si>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</si>
  <si>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</si>
  <si>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</si>
  <si>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</si>
  <si>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</si>
  <si>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</si>
  <si>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</si>
  <si>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</si>
  <si>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</si>
  <si>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</si>
  <si>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</si>
  <si>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</si>
  <si>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</si>
  <si>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</si>
  <si>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</si>
  <si>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</si>
  <si>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</si>
  <si>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</si>
  <si>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</si>
  <si>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</si>
  <si>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</si>
  <si>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</si>
  <si>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</si>
  <si>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</si>
  <si>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</si>
  <si>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</si>
  <si>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</si>
  <si>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</si>
  <si>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</si>
  <si>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</si>
  <si>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</si>
  <si>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</si>
  <si>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</si>
  <si>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</si>
  <si>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</si>
  <si>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</si>
  <si>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</si>
  <si>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</si>
  <si>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</si>
  <si>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</si>
  <si>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</si>
  <si>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</si>
  <si>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</si>
  <si>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</si>
  <si>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</si>
  <si>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</si>
  <si>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</si>
  <si>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</si>
  <si>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</si>
  <si>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</si>
  <si>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</si>
  <si>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</si>
  <si>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</si>
  <si>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</si>
  <si>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</si>
  <si>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</si>
  <si>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</si>
  <si>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</si>
  <si>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</si>
  <si>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</si>
  <si>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</si>
  <si>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</si>
  <si>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</si>
  <si>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</si>
  <si>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</si>
  <si>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</si>
  <si>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</si>
  <si>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</si>
  <si>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</si>
  <si>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</si>
  <si>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</si>
  <si>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</si>
  <si>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</si>
  <si>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</si>
  <si>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</si>
  <si>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</si>
  <si>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</si>
  <si>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</si>
  <si>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</si>
  <si>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</si>
  <si>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</si>
  <si>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</si>
  <si>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</si>
  <si>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</si>
  <si>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</si>
  <si>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</si>
  <si>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</si>
  <si>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</si>
  <si>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</si>
  <si>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</si>
  <si>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</si>
  <si>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</si>
  <si>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</si>
  <si>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</si>
  <si>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</si>
  <si>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</si>
  <si>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</si>
  <si>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</si>
  <si>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</si>
  <si>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</si>
  <si>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</si>
  <si>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</si>
  <si>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</si>
  <si>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</si>
  <si>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</si>
  <si>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</si>
  <si>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</si>
  <si>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</si>
  <si>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</si>
  <si>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</si>
  <si>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</si>
  <si>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</si>
  <si>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</si>
  <si>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</si>
  <si>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</si>
  <si>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</si>
  <si>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</si>
  <si>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</si>
  <si>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</si>
  <si>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</si>
  <si>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</si>
  <si>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</si>
  <si>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</si>
  <si>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</si>
  <si>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</si>
  <si>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</si>
  <si>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</si>
  <si>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</si>
  <si>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</si>
  <si>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</si>
  <si>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</si>
  <si>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</si>
  <si>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</si>
  <si>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</si>
  <si>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</si>
  <si>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</si>
  <si>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</si>
  <si>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</si>
  <si>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</si>
  <si>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</si>
  <si>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</si>
  <si>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</si>
  <si>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</si>
  <si>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</si>
  <si>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</si>
  <si>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</si>
  <si>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</si>
  <si>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</si>
  <si>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</si>
  <si>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</si>
  <si>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</si>
  <si>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</si>
  <si>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</si>
  <si>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</si>
  <si>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</si>
  <si>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</si>
  <si>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</si>
  <si>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</si>
  <si>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</si>
  <si>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</si>
  <si>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</si>
  <si>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</si>
  <si>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</si>
  <si>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</si>
  <si>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</si>
  <si>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</si>
  <si>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</si>
  <si>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</si>
  <si>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</si>
  <si>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</si>
  <si>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</si>
  <si>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</si>
  <si>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</si>
  <si>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</si>
  <si>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</si>
  <si>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</si>
  <si>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</si>
  <si>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</si>
  <si>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</si>
  <si>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</si>
  <si>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</si>
  <si>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</si>
  <si>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</si>
  <si>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</si>
  <si>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</si>
  <si>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</si>
  <si>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</si>
  <si>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</si>
  <si>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</si>
  <si>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</si>
  <si>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</si>
  <si>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</si>
  <si>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</si>
  <si>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</si>
  <si>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</si>
  <si>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</si>
  <si>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</si>
  <si>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</si>
  <si>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</si>
  <si>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</si>
  <si>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</si>
  <si>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</si>
  <si>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</si>
  <si>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</si>
  <si>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</si>
  <si>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</si>
  <si>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</si>
  <si>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</si>
  <si>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</si>
  <si>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</si>
  <si>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</si>
  <si>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</si>
  <si>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</si>
  <si>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</si>
  <si>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</si>
  <si>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</si>
  <si>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</si>
  <si>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</si>
  <si>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</si>
  <si>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</si>
  <si>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</si>
  <si>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</si>
  <si>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</si>
  <si>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</si>
  <si>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</si>
  <si>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</si>
  <si>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</si>
  <si>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</si>
  <si>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</si>
  <si>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</si>
  <si>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</si>
  <si>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</si>
  <si>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</si>
  <si>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</si>
  <si>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</si>
  <si>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</si>
  <si>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</si>
  <si>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</si>
  <si>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</si>
  <si>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</si>
  <si>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</si>
  <si>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</si>
  <si>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</si>
  <si>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</si>
  <si>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</si>
  <si>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</si>
  <si>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</si>
  <si>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</si>
  <si>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</si>
  <si>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</si>
  <si>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</si>
  <si>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</si>
  <si>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</si>
  <si>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</si>
  <si>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</si>
  <si>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</si>
  <si>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</si>
  <si>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</si>
  <si>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</si>
  <si>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</si>
  <si>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</si>
  <si>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</si>
  <si>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</si>
  <si>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</si>
  <si>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</si>
  <si>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</si>
  <si>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</si>
  <si>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</si>
  <si>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</si>
  <si>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</si>
  <si>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</si>
  <si>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</si>
  <si>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</si>
  <si>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</si>
  <si>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</si>
  <si>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</si>
  <si>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</si>
  <si>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</si>
  <si>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</si>
  <si>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</si>
  <si>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</si>
  <si>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</si>
  <si>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</si>
  <si>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</si>
  <si>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</si>
  <si>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</si>
  <si>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</si>
  <si>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</si>
  <si>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</si>
  <si>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</si>
  <si>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</si>
  <si>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</si>
  <si>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</si>
  <si>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</si>
  <si>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</si>
  <si>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</si>
  <si>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</si>
  <si>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</si>
  <si>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</si>
  <si>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</si>
  <si>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</si>
  <si>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</si>
  <si>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</si>
  <si>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</si>
  <si>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</si>
  <si>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</si>
  <si>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</si>
  <si>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</si>
  <si>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</si>
  <si>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</si>
  <si>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</si>
  <si>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</si>
  <si>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</si>
  <si>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</si>
  <si>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</si>
  <si>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</si>
  <si>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</si>
  <si>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</si>
  <si>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</si>
  <si>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</si>
  <si>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</si>
  <si>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</si>
  <si>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</si>
  <si>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</si>
  <si>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</si>
  <si>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</si>
  <si>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</si>
  <si>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</si>
  <si>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</si>
  <si>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</si>
  <si>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</si>
  <si>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</si>
  <si>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</si>
  <si>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</si>
  <si>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</si>
  <si>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</si>
  <si>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</si>
  <si>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</si>
  <si>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</si>
  <si>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</si>
  <si>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</si>
  <si>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</si>
  <si>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</si>
  <si>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</si>
  <si>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</si>
  <si>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</si>
  <si>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</si>
  <si>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</si>
  <si>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</si>
  <si>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</si>
  <si>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</si>
  <si>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</si>
  <si>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</si>
  <si>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</si>
  <si>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</si>
  <si>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</si>
  <si>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</si>
  <si>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</si>
  <si>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</si>
  <si>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</si>
  <si>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</si>
  <si>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</si>
  <si>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</si>
  <si>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</si>
  <si>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</si>
  <si>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</si>
  <si>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</si>
  <si>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</si>
  <si>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</si>
  <si>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</si>
  <si>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</si>
  <si>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</si>
  <si>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</si>
  <si>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</si>
  <si>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</si>
  <si>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</si>
  <si>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</si>
  <si>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</si>
  <si>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</si>
  <si>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</si>
  <si>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</si>
  <si>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</si>
  <si>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</si>
  <si>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</si>
  <si>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</si>
  <si>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</si>
  <si>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</si>
  <si>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</si>
  <si>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</si>
  <si>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</si>
  <si>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</si>
  <si>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</si>
  <si>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</si>
  <si>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</si>
  <si>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</si>
  <si>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</si>
  <si>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</si>
  <si>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</si>
  <si>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</si>
  <si>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</si>
  <si>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</si>
  <si>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</si>
  <si>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</si>
  <si>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</si>
  <si>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</si>
  <si>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</si>
  <si>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</si>
  <si>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</si>
  <si>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</si>
  <si>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</si>
  <si>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</si>
  <si>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</si>
  <si>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</si>
  <si>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</si>
  <si>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</si>
  <si>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</si>
  <si>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</si>
  <si>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</si>
  <si>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</si>
  <si>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</si>
  <si>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</si>
  <si>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</si>
  <si>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</si>
  <si>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</si>
  <si>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</si>
  <si>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</si>
  <si>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</si>
  <si>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</si>
  <si>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</si>
  <si>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</si>
  <si>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</si>
  <si>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</si>
  <si>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</si>
  <si>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</si>
  <si>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</si>
  <si>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</si>
  <si>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</si>
  <si>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</si>
  <si>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</si>
  <si>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</si>
  <si>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</si>
  <si>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</si>
  <si>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</si>
  <si>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</si>
  <si>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</si>
  <si>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</si>
  <si>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</si>
  <si>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</si>
  <si>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</si>
  <si>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</si>
  <si>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</si>
  <si>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</si>
  <si>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</si>
  <si>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</si>
  <si>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</si>
  <si>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</si>
  <si>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</si>
  <si>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</si>
  <si>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</si>
  <si>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</si>
  <si>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</si>
  <si>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</si>
  <si>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</si>
  <si>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</si>
  <si>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</si>
  <si>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</si>
  <si>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</si>
  <si>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</si>
  <si>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</si>
  <si>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</si>
  <si>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</si>
  <si>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</si>
  <si>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</si>
  <si>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</si>
  <si>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</si>
  <si>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</si>
  <si>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</si>
  <si>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</si>
  <si>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</si>
  <si>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</si>
  <si>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</si>
  <si>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</si>
  <si>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</si>
  <si>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</si>
  <si>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</si>
  <si>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</si>
  <si>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</si>
  <si>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</si>
  <si>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</si>
  <si>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</si>
  <si>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</si>
  <si>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</si>
  <si>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</si>
  <si>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</si>
  <si>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</si>
  <si>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</si>
  <si>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</si>
  <si>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</si>
  <si>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</si>
  <si>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</si>
  <si>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</si>
  <si>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</si>
  <si>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</si>
  <si>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</si>
  <si>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</si>
  <si>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</si>
  <si>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</si>
  <si>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</si>
  <si>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</si>
  <si>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</si>
  <si>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</si>
  <si>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</si>
  <si>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</si>
  <si>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</si>
  <si>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</si>
  <si>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</si>
  <si>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</si>
  <si>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</si>
  <si>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</si>
  <si>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</si>
  <si>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</si>
  <si>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</si>
  <si>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</si>
  <si>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</si>
  <si>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</si>
  <si>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</si>
  <si>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</si>
  <si>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</si>
  <si>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</si>
  <si>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</si>
  <si>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</si>
  <si>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</si>
  <si>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</si>
  <si>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</si>
  <si>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</si>
  <si>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</si>
  <si>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</si>
  <si>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</si>
  <si>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</si>
  <si>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</si>
  <si>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</si>
  <si>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</si>
  <si>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</si>
  <si>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</si>
  <si>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</si>
  <si>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</si>
  <si>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</si>
  <si>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</si>
  <si>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</si>
  <si>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</si>
  <si>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</si>
  <si>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</si>
  <si>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</si>
  <si>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</si>
  <si>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</si>
  <si>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</si>
  <si>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</si>
  <si>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</si>
  <si>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</si>
  <si>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</si>
  <si>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</si>
  <si>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</si>
  <si>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</si>
  <si>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</si>
  <si>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</si>
  <si>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</si>
  <si>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</si>
  <si>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</si>
  <si>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</si>
  <si>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</si>
  <si>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</si>
  <si>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</si>
  <si>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</si>
  <si>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</si>
  <si>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</si>
  <si>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</si>
  <si>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</si>
  <si>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</si>
  <si>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</si>
  <si>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</si>
  <si>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</si>
  <si>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</si>
  <si>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</si>
  <si>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</si>
  <si>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</si>
  <si>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</si>
  <si>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</si>
  <si>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</si>
  <si>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</si>
  <si>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</si>
  <si>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</si>
  <si>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</si>
  <si>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</si>
  <si>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</si>
  <si>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</si>
  <si>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</si>
  <si>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</si>
  <si>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</si>
  <si>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</si>
  <si>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</si>
  <si>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</si>
  <si>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</si>
  <si>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</si>
  <si>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</si>
  <si>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</si>
  <si>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</si>
  <si>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</si>
  <si>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</si>
  <si>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</si>
  <si>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</si>
  <si>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</si>
  <si>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</si>
  <si>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</si>
  <si>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</si>
  <si>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</si>
  <si>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</si>
  <si>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</si>
  <si>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</si>
  <si>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</si>
  <si>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</si>
  <si>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</si>
  <si>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</si>
  <si>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</si>
  <si>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</si>
  <si>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</si>
  <si>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</si>
  <si>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</si>
  <si>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</si>
  <si>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</si>
  <si>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</si>
  <si>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</si>
  <si>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</si>
  <si>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</si>
  <si>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</si>
  <si>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</si>
  <si>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</si>
  <si>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</si>
  <si>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</si>
  <si>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</si>
  <si>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</si>
  <si>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</si>
  <si>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</si>
  <si>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</si>
  <si>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</si>
  <si>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</si>
  <si>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</si>
  <si>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</si>
  <si>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</si>
  <si>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</si>
  <si>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</si>
  <si>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</si>
  <si>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</si>
  <si>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</si>
  <si>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</si>
  <si>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</si>
  <si>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</si>
  <si>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</si>
  <si>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</si>
  <si>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</si>
  <si>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</si>
  <si>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</si>
  <si>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</si>
  <si>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</si>
  <si>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</si>
  <si>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</si>
  <si>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</si>
  <si>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</si>
  <si>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</si>
  <si>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</si>
  <si>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</si>
  <si>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</si>
  <si>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</si>
  <si>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</si>
  <si>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</si>
  <si>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</si>
  <si>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</si>
  <si>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</si>
  <si>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</si>
  <si>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</si>
  <si>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</si>
  <si>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</si>
  <si>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</si>
  <si>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</si>
  <si>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</si>
  <si>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</si>
  <si>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</si>
  <si>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</si>
  <si>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</si>
  <si>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</si>
  <si>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</si>
  <si>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</si>
  <si>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</si>
  <si>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</si>
  <si>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</si>
  <si>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</si>
  <si>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</si>
  <si>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</si>
  <si>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</si>
  <si>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</si>
  <si>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</si>
  <si>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</si>
  <si>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</si>
  <si>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</si>
  <si>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</si>
  <si>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</si>
  <si>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</si>
  <si>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</si>
  <si>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</si>
  <si>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</si>
  <si>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</si>
  <si>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</si>
  <si>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</si>
  <si>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</si>
  <si>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</si>
  <si>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</si>
  <si>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</si>
  <si>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</si>
  <si>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</si>
  <si>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</si>
  <si>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</si>
  <si>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</si>
  <si>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</si>
  <si>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</si>
  <si>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</si>
  <si>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</si>
  <si>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</si>
  <si>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</si>
  <si>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</si>
  <si>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</si>
  <si>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</si>
  <si>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</si>
  <si>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</si>
  <si>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</si>
  <si>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</si>
  <si>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</si>
  <si>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</si>
  <si>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</si>
  <si>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</si>
  <si>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</si>
  <si>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</si>
  <si>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</si>
  <si>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</si>
  <si>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</si>
  <si>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</si>
  <si>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</si>
  <si>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</si>
  <si>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</si>
  <si>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</si>
  <si>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</si>
  <si>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</si>
  <si>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</si>
  <si>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</si>
  <si>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</si>
  <si>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</si>
  <si>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</si>
  <si>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</si>
  <si>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</si>
  <si>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</si>
  <si>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</si>
  <si>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</si>
  <si>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</si>
  <si>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</si>
  <si>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</si>
  <si>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</si>
  <si>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</si>
  <si>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</si>
  <si>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</si>
  <si>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</si>
  <si>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</si>
  <si>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</si>
  <si>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</si>
  <si>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</si>
  <si>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</si>
  <si>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</si>
  <si>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</si>
  <si>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</si>
  <si>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</si>
  <si>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</si>
  <si>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</si>
  <si>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</si>
  <si>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</si>
  <si>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</si>
  <si>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</si>
  <si>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</si>
  <si>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</si>
  <si>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</si>
  <si>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</si>
  <si>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</si>
  <si>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</si>
  <si>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</si>
  <si>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</si>
  <si>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</si>
  <si>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</si>
  <si>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</si>
  <si>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</si>
  <si>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</si>
  <si>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</si>
  <si>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</si>
  <si>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</si>
  <si>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</si>
  <si>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</si>
  <si>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</si>
  <si>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</si>
  <si>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</si>
  <si>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</si>
  <si>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</si>
  <si>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</si>
  <si>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</si>
  <si>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</si>
  <si>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</si>
  <si>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</si>
  <si>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</si>
  <si>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</si>
  <si>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</si>
  <si>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</si>
  <si>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</si>
  <si>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</si>
  <si>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</si>
  <si>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</si>
  <si>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</si>
  <si>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</si>
  <si>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</si>
  <si>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</si>
  <si>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</si>
  <si>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</si>
  <si>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</si>
  <si>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</si>
  <si>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</si>
  <si>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</si>
  <si>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</si>
  <si>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</si>
  <si>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</si>
  <si>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</si>
  <si>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</si>
  <si>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</si>
  <si>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</si>
  <si>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</si>
  <si>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</si>
  <si>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</si>
  <si>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</si>
  <si>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</si>
  <si>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</si>
  <si>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</si>
  <si>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</si>
  <si>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</si>
  <si>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</si>
  <si>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</si>
  <si>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</si>
  <si>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</si>
  <si>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</si>
  <si>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</si>
  <si>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</si>
  <si>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</si>
  <si>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</si>
  <si>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</si>
  <si>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</si>
  <si>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</si>
  <si>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</si>
  <si>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</si>
  <si>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</si>
  <si>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</si>
  <si>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</si>
  <si>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</si>
  <si>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</si>
  <si>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</si>
  <si>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</si>
  <si>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</si>
  <si>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</si>
  <si>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</si>
  <si>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</si>
  <si>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</si>
  <si>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</si>
  <si>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</si>
  <si>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</si>
  <si>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</si>
  <si>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</si>
  <si>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</si>
  <si>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</si>
  <si>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</si>
  <si>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</si>
  <si>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</si>
  <si>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</si>
  <si>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</si>
  <si>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</si>
  <si>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</si>
  <si>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</si>
  <si>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</si>
  <si>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</si>
  <si>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</si>
  <si>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</si>
  <si>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</si>
  <si>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</si>
  <si>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</si>
  <si>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</si>
  <si>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</si>
  <si>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</si>
  <si>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</si>
  <si>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</si>
  <si>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</si>
  <si>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</si>
  <si>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</si>
  <si>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</si>
  <si>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</si>
  <si>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</si>
  <si>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</si>
  <si>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</si>
  <si>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</si>
  <si>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</si>
  <si>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</si>
  <si>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</si>
  <si>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</si>
  <si>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</si>
  <si>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</si>
  <si>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</si>
  <si>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</si>
  <si>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</si>
  <si>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</si>
  <si>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</si>
  <si>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</si>
  <si>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</si>
  <si>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</si>
  <si>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</si>
  <si>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</si>
  <si>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</si>
  <si>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</si>
  <si>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</si>
  <si>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</si>
  <si>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</si>
  <si>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</si>
  <si>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</si>
  <si>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</si>
  <si>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</si>
  <si>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</si>
  <si>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</si>
  <si>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</si>
  <si>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</si>
  <si>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</si>
  <si>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</si>
  <si>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</si>
  <si>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</si>
  <si>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</si>
  <si>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</si>
  <si>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</si>
  <si>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</si>
  <si>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</si>
  <si>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</si>
  <si>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</si>
  <si>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</si>
  <si>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</si>
  <si>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</si>
  <si>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</si>
  <si>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</si>
  <si>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</si>
  <si>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</si>
  <si>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</si>
  <si>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</si>
  <si>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</si>
  <si>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</si>
  <si>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</si>
  <si>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</si>
  <si>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</si>
  <si>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</si>
  <si>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</si>
  <si>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</si>
  <si>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</si>
  <si>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</si>
  <si>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</si>
  <si>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</si>
  <si>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</si>
  <si>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</si>
  <si>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</si>
  <si>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</si>
  <si>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</si>
  <si>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</si>
  <si>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</si>
  <si>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</si>
  <si>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</si>
  <si>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</si>
  <si>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</si>
  <si>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</si>
  <si>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</si>
  <si>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</si>
  <si>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</si>
  <si>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</si>
  <si>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</si>
  <si>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</si>
  <si>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</si>
  <si>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</si>
  <si>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</si>
  <si>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</si>
  <si>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</si>
  <si>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</si>
  <si>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</si>
  <si>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</si>
  <si>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</si>
  <si>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</si>
  <si>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</si>
  <si>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</si>
  <si>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</si>
  <si>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</si>
  <si>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</si>
  <si>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</si>
  <si>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</si>
  <si>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</si>
  <si>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</si>
  <si>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</si>
  <si>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</si>
  <si>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</si>
  <si>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</si>
  <si>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</si>
  <si>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</si>
  <si>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</si>
  <si>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</si>
  <si>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</si>
  <si>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</si>
  <si>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</si>
  <si>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</si>
  <si>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</si>
  <si>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</si>
  <si>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</si>
  <si>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</si>
  <si>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</si>
  <si>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</si>
  <si>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</si>
  <si>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</si>
  <si>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</si>
  <si>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</si>
  <si>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</si>
  <si>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</si>
  <si>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</si>
  <si>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</si>
  <si>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</si>
  <si>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</si>
  <si>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</si>
  <si>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</si>
  <si>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</si>
  <si>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</si>
  <si>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</si>
  <si>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</si>
  <si>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</si>
  <si>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</si>
  <si>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</si>
  <si>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</si>
  <si>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</si>
  <si>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</si>
  <si>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</si>
  <si>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</si>
  <si>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</si>
  <si>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</si>
  <si>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</si>
  <si>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</si>
  <si>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</si>
  <si>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</si>
  <si>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</si>
  <si>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</si>
  <si>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</si>
  <si>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</si>
  <si>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</si>
  <si>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</si>
  <si>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</si>
  <si>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</si>
  <si>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</si>
  <si>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</si>
  <si>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</si>
  <si>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</si>
  <si>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</si>
  <si>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</si>
  <si>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</si>
  <si>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</si>
  <si>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</si>
  <si>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</si>
  <si>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</si>
  <si>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</si>
  <si>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</si>
  <si>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</si>
  <si>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</si>
  <si>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</si>
  <si>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</si>
  <si>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</si>
  <si>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</si>
  <si>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</si>
  <si>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</si>
  <si>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</si>
  <si>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</si>
  <si>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</si>
  <si>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</si>
  <si>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</si>
  <si>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</si>
  <si>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</si>
  <si>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</si>
  <si>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</si>
  <si>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</si>
  <si>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</si>
  <si>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</si>
  <si>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</si>
  <si>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</si>
  <si>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</si>
  <si>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</si>
  <si>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</si>
  <si>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</si>
  <si>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</si>
  <si>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</si>
  <si>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</si>
  <si>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</si>
  <si>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</si>
  <si>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</si>
  <si>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</si>
  <si>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</si>
  <si>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</si>
  <si>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</si>
  <si>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</si>
  <si>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</si>
  <si>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</si>
  <si>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</si>
  <si>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</si>
  <si>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</si>
  <si>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</si>
  <si>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</si>
  <si>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</si>
  <si>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</si>
  <si>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</si>
  <si>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</si>
  <si>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</si>
  <si>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</si>
  <si>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</si>
  <si>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</si>
  <si>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</si>
  <si>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</si>
  <si>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</si>
  <si>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</si>
  <si>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</si>
  <si>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</si>
  <si>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</si>
  <si>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</si>
  <si>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</si>
  <si>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</si>
  <si>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</si>
  <si>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</si>
  <si>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</si>
  <si>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</si>
  <si>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</si>
  <si>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</si>
  <si>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</si>
  <si>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</si>
  <si>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</si>
  <si>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</si>
  <si>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</si>
  <si>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</si>
  <si>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</si>
  <si>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</si>
  <si>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</si>
  <si>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</si>
  <si>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</si>
  <si>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</si>
  <si>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</si>
  <si>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</si>
  <si>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</si>
  <si>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</si>
  <si>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</si>
  <si>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</si>
  <si>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</si>
  <si>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</si>
  <si>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</si>
  <si>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</si>
  <si>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</si>
  <si>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</si>
  <si>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</si>
  <si>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</si>
  <si>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</si>
  <si>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</si>
  <si>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</si>
  <si>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</si>
  <si>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</si>
  <si>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</si>
  <si>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</si>
  <si>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</si>
  <si>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</si>
  <si>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</si>
  <si>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</si>
  <si>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</si>
  <si>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</si>
  <si>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</si>
  <si>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</si>
  <si>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</si>
  <si>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</si>
  <si>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</si>
  <si>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</si>
  <si>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</si>
  <si>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</si>
  <si>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</si>
  <si>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</si>
  <si>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</si>
  <si>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</si>
  <si>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</si>
  <si>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</si>
  <si>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</si>
  <si>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</si>
  <si>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</si>
  <si>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</si>
  <si>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</si>
  <si>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</si>
  <si>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</si>
  <si>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</si>
  <si>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</si>
  <si>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</si>
  <si>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</si>
  <si>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</si>
  <si>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</si>
  <si>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</si>
  <si>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</si>
  <si>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</si>
  <si>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</si>
  <si>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</si>
  <si>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</si>
  <si>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</si>
  <si>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</si>
  <si>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</si>
  <si>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</si>
  <si>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</si>
  <si>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</si>
  <si>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</si>
  <si>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</si>
  <si>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</si>
  <si>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</si>
  <si>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</si>
  <si>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</si>
  <si>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</si>
  <si>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</si>
  <si>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</si>
  <si>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</si>
  <si>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</si>
  <si>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</si>
  <si>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</si>
  <si>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</si>
  <si>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</si>
  <si>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</si>
  <si>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</si>
  <si>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</si>
  <si>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</si>
  <si>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</si>
  <si>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</si>
  <si>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</si>
  <si>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</si>
  <si>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</si>
  <si>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</si>
  <si>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</si>
  <si>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</si>
  <si>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</si>
  <si>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</si>
  <si>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</si>
  <si>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</si>
  <si>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</si>
  <si>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</si>
  <si>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</si>
  <si>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</si>
  <si>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</si>
  <si>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</si>
  <si>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</si>
  <si>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</si>
  <si>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</si>
  <si>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</si>
  <si>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</si>
  <si>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</si>
  <si>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</si>
  <si>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</si>
  <si>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</si>
  <si>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</si>
  <si>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</si>
  <si>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</si>
  <si>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</si>
  <si>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</si>
  <si>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</si>
  <si>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</si>
  <si>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</si>
  <si>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</si>
  <si>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</si>
  <si>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</si>
  <si>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</si>
  <si>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</si>
  <si>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</si>
  <si>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</si>
  <si>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</si>
  <si>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</si>
  <si>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</si>
  <si>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</si>
  <si>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</si>
  <si>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</si>
  <si>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</si>
  <si>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</si>
  <si>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</si>
  <si>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</si>
  <si>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</si>
  <si>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</si>
  <si>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</si>
  <si>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</si>
  <si>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</si>
  <si>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</si>
  <si>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</si>
  <si>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</si>
  <si>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</si>
  <si>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</si>
  <si>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</si>
  <si>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</si>
  <si>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</si>
  <si>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</si>
  <si>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</si>
  <si>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</si>
  <si>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</si>
  <si>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</si>
  <si>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</si>
  <si>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</si>
  <si>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</si>
  <si>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</si>
  <si>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</si>
  <si>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</si>
  <si>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</si>
  <si>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</si>
  <si>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</si>
  <si>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</si>
  <si>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</si>
  <si>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</si>
  <si>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</si>
  <si>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</si>
  <si>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</si>
  <si>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</si>
  <si>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</si>
  <si>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</si>
  <si>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</si>
  <si>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</si>
  <si>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</si>
  <si>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</si>
  <si>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</si>
  <si>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</si>
  <si>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</si>
  <si>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</si>
  <si>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</si>
  <si>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</si>
  <si>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</si>
  <si>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</si>
  <si>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</si>
  <si>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</si>
  <si>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</si>
  <si>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</si>
  <si>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</si>
  <si>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</si>
  <si>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</si>
  <si>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</si>
  <si>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</si>
  <si>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</si>
  <si>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</si>
  <si>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</si>
  <si>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</si>
  <si>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</si>
  <si>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</si>
  <si>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</si>
  <si>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</si>
  <si>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</si>
  <si>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</si>
  <si>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</si>
  <si>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</si>
  <si>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</si>
  <si>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</si>
  <si>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</si>
  <si>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</si>
  <si>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</si>
  <si>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</si>
  <si>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</si>
  <si>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</si>
  <si>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</si>
  <si>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</si>
  <si>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</si>
  <si>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</si>
  <si>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</si>
  <si>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</si>
  <si>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</si>
  <si>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</si>
  <si>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</si>
  <si>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</si>
  <si>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</si>
  <si>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</si>
  <si>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</si>
  <si>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</si>
  <si>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</si>
  <si>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</si>
  <si>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</si>
  <si>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</si>
  <si>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</si>
  <si>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</si>
  <si>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</si>
  <si>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</si>
  <si>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</si>
  <si>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</si>
  <si>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</si>
  <si>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</si>
  <si>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</si>
  <si>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</si>
  <si>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</si>
  <si>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</si>
  <si>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</si>
  <si>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</si>
  <si>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</si>
  <si>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</si>
  <si>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</si>
  <si>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</si>
  <si>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</si>
  <si>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</si>
  <si>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</si>
  <si>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</si>
  <si>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</si>
  <si>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</si>
  <si>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</si>
  <si>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</si>
  <si>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</si>
  <si>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</si>
  <si>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</si>
  <si>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</si>
  <si>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</si>
  <si>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</si>
  <si>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</si>
  <si>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</si>
  <si>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</si>
  <si>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</si>
  <si>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</si>
  <si>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</si>
  <si>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</si>
  <si>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</si>
  <si>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</si>
  <si>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</si>
  <si>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</si>
  <si>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</si>
  <si>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</si>
  <si>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</si>
  <si>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</si>
  <si>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</si>
  <si>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</si>
  <si>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</si>
  <si>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</si>
  <si>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</si>
  <si>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</si>
  <si>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</si>
  <si>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</si>
  <si>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</si>
  <si>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</si>
  <si>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</si>
  <si>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</si>
  <si>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</si>
  <si>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</si>
  <si>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</si>
  <si>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</si>
  <si>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</si>
  <si>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</si>
  <si>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</si>
  <si>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</si>
  <si>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</si>
  <si>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</si>
  <si>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</si>
  <si>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</si>
  <si>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</si>
  <si>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</si>
  <si>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</si>
  <si>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</si>
  <si>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</si>
  <si>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</si>
  <si>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</si>
  <si>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</si>
  <si>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</si>
  <si>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</si>
  <si>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</si>
  <si>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</si>
  <si>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</si>
  <si>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</si>
  <si>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</si>
  <si>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</si>
  <si>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</si>
  <si>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</si>
  <si>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</si>
  <si>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</si>
  <si>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</si>
  <si>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</si>
  <si>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</si>
  <si>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</si>
  <si>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</si>
  <si>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</si>
  <si>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</si>
  <si>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</si>
  <si>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</si>
  <si>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</si>
  <si>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</si>
  <si>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</si>
  <si>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</si>
  <si>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</si>
  <si>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</si>
  <si>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</si>
  <si>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</si>
  <si>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</si>
  <si>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</si>
  <si>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</si>
  <si>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</si>
  <si>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</si>
  <si>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</si>
  <si>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</si>
  <si>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</si>
  <si>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</si>
  <si>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</si>
  <si>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</si>
  <si>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</si>
  <si>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</si>
  <si>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</si>
  <si>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</si>
  <si>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</si>
  <si>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</si>
  <si>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</si>
  <si>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</si>
  <si>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</si>
  <si>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</si>
  <si>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</si>
  <si>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</si>
  <si>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</si>
  <si>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</si>
  <si>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</si>
  <si>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</si>
  <si>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</si>
  <si>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</si>
  <si>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</si>
  <si>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</si>
  <si>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</si>
  <si>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</si>
  <si>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</si>
  <si>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</si>
  <si>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</si>
  <si>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</si>
  <si>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</si>
  <si>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</si>
  <si>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</si>
  <si>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</si>
  <si>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</si>
  <si>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</si>
  <si>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</si>
  <si>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</si>
  <si>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</si>
  <si>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</si>
  <si>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</si>
  <si>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</si>
  <si>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</si>
  <si>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</si>
  <si>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</si>
  <si>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</si>
  <si>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</si>
  <si>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</si>
  <si>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</si>
  <si>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</si>
  <si>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</si>
  <si>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</si>
  <si>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</si>
  <si>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</si>
  <si>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</si>
  <si>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</si>
  <si>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</si>
  <si>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</si>
  <si>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</si>
  <si>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</si>
  <si>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</si>
  <si>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</si>
  <si>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</si>
  <si>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</si>
  <si>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</si>
  <si>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</si>
  <si>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</si>
  <si>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</si>
  <si>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</si>
  <si>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</si>
  <si>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</si>
  <si>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</si>
  <si>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</si>
  <si>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</si>
  <si>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</si>
  <si>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</si>
  <si>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</si>
  <si>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</si>
  <si>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</si>
  <si>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</si>
  <si>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</si>
  <si>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</si>
  <si>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</si>
  <si>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</si>
  <si>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</si>
  <si>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</si>
  <si>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</si>
  <si>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</si>
  <si>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</si>
  <si>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</si>
  <si>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</si>
  <si>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</si>
  <si>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</si>
  <si>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</si>
  <si>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</si>
  <si>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</si>
  <si>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</si>
  <si>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</si>
  <si>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</si>
  <si>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</si>
  <si>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</si>
  <si>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</si>
  <si>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</si>
  <si>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</si>
  <si>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</si>
  <si>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</si>
  <si>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</si>
  <si>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</si>
  <si>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</si>
  <si>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</si>
  <si>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</si>
  <si>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</si>
  <si>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</si>
  <si>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</si>
  <si>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</si>
  <si>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</si>
  <si>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</si>
  <si>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</si>
  <si>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</si>
  <si>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</si>
  <si>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</si>
  <si>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</si>
  <si>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</si>
  <si>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</si>
  <si>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</si>
  <si>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</si>
  <si>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</si>
  <si>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</si>
  <si>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</si>
  <si>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</si>
  <si>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</si>
  <si>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</si>
  <si>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</si>
  <si>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</si>
  <si>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</si>
  <si>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</si>
  <si>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</si>
  <si>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</si>
  <si>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</si>
  <si>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</si>
  <si>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</si>
  <si>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</si>
  <si>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</si>
  <si>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</si>
  <si>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</si>
  <si>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</si>
  <si>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</si>
  <si>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</si>
  <si>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</si>
  <si>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</si>
  <si>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</si>
  <si>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</si>
  <si>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</si>
  <si>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</si>
  <si>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</si>
  <si>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</si>
  <si>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</si>
  <si>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</si>
  <si>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</si>
  <si>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</si>
  <si>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</si>
  <si>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</si>
  <si>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</si>
  <si>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</si>
  <si>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</si>
  <si>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</si>
  <si>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</si>
  <si>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</si>
  <si>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</si>
  <si>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</si>
  <si>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</si>
  <si>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</si>
  <si>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</si>
  <si>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</si>
  <si>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</si>
  <si>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</si>
  <si>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</si>
  <si>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</si>
  <si>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</si>
  <si>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</si>
  <si>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</si>
  <si>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</si>
  <si>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</si>
  <si>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</si>
  <si>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</si>
  <si>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</si>
  <si>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</si>
  <si>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</si>
  <si>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</si>
  <si>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</si>
  <si>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</si>
  <si>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</si>
  <si>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</si>
  <si>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</si>
  <si>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</si>
  <si>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</si>
  <si>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</si>
  <si>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</si>
  <si>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</si>
  <si>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</si>
  <si>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</si>
  <si>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</si>
  <si>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</si>
  <si>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</si>
  <si>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</si>
  <si>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</si>
  <si>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</si>
  <si>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</si>
  <si>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</si>
  <si>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</si>
  <si>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</si>
  <si>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</si>
  <si>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</si>
  <si>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</si>
  <si>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</si>
  <si>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</si>
  <si>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</si>
  <si>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</si>
  <si>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</si>
  <si>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</si>
  <si>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</si>
  <si>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</si>
  <si>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</si>
  <si>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</si>
  <si>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</si>
  <si>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</si>
  <si>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</si>
  <si>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</si>
  <si>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</si>
  <si>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</si>
  <si>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</si>
  <si>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</si>
  <si>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</si>
  <si>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</si>
  <si>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</si>
  <si>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</si>
  <si>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</si>
  <si>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</si>
  <si>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</si>
  <si>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</si>
  <si>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</si>
  <si>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</si>
  <si>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</si>
  <si>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</si>
  <si>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</si>
  <si>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</si>
  <si>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</si>
  <si>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</si>
  <si>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</si>
  <si>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</si>
  <si>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</si>
  <si>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</si>
  <si>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</si>
  <si>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</si>
  <si>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</si>
  <si>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</si>
  <si>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</si>
  <si>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</si>
  <si>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</si>
  <si>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</si>
  <si>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</si>
  <si>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</si>
  <si>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</si>
  <si>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</si>
  <si>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</si>
  <si>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</si>
  <si>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</si>
  <si>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</si>
  <si>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</si>
  <si>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</si>
  <si>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</si>
  <si>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</si>
  <si>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</si>
  <si>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</si>
  <si>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</si>
  <si>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</si>
  <si>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</si>
  <si>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</si>
  <si>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</si>
  <si>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</si>
  <si>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</si>
  <si>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</si>
  <si>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</si>
  <si>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</si>
  <si>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</si>
  <si>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</si>
  <si>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</si>
  <si>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</si>
  <si>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</si>
  <si>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</si>
  <si>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</si>
  <si>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</si>
  <si>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</si>
  <si>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</si>
  <si>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</si>
  <si>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</si>
  <si>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</si>
  <si>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</si>
  <si>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</si>
  <si>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</si>
  <si>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</si>
  <si>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</si>
  <si>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</si>
  <si>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</si>
  <si>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</si>
  <si>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</si>
  <si>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</si>
  <si>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</si>
  <si>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</si>
  <si>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</si>
  <si>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</si>
  <si>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</si>
  <si>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</si>
  <si>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</si>
  <si>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</si>
  <si>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</si>
  <si>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</si>
  <si>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</si>
  <si>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</si>
  <si>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</si>
  <si>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</si>
  <si>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</si>
  <si>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</si>
  <si>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</si>
  <si>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</si>
  <si>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</si>
  <si>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</si>
  <si>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</si>
  <si>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</si>
  <si>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</si>
  <si>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</si>
  <si>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</si>
  <si>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</si>
  <si>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</si>
  <si>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</si>
  <si>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</si>
  <si>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</si>
  <si>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</si>
  <si>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</si>
  <si>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</si>
  <si>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</si>
  <si>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</si>
  <si>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</si>
  <si>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</si>
  <si>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</si>
  <si>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</si>
  <si>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</si>
  <si>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</si>
  <si>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</si>
  <si>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</si>
  <si>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</si>
  <si>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</si>
  <si>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</si>
  <si>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</si>
  <si>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</si>
  <si>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</si>
  <si>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</si>
  <si>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</si>
  <si>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</si>
  <si>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</si>
  <si>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</si>
  <si>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</si>
  <si>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</si>
  <si>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</si>
  <si>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</si>
  <si>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</si>
  <si>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</si>
  <si>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</si>
  <si>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</si>
  <si>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</si>
  <si>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</si>
  <si>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</si>
  <si>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</si>
  <si>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</si>
  <si>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</si>
  <si>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</si>
  <si>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</si>
  <si>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</si>
  <si>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</si>
  <si>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</si>
  <si>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</si>
  <si>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</si>
  <si>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</si>
  <si>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</si>
  <si>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</si>
  <si>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</si>
  <si>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</si>
  <si>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</si>
  <si>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</si>
  <si>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</si>
  <si>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</si>
  <si>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</si>
  <si>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</si>
  <si>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</si>
  <si>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</si>
  <si>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</si>
  <si>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</si>
  <si>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</si>
  <si>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</si>
  <si>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</si>
  <si>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</si>
  <si>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</si>
  <si>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</si>
  <si>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</si>
  <si>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</si>
  <si>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</si>
  <si>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</si>
  <si>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</si>
  <si>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</si>
  <si>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</si>
  <si>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</si>
  <si>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</si>
  <si>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</si>
  <si>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</si>
  <si>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</si>
  <si>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</si>
  <si>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</si>
  <si>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</si>
  <si>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</si>
  <si>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</si>
  <si>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</si>
  <si>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</si>
  <si>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</si>
  <si>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</si>
  <si>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</si>
  <si>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</si>
  <si>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</si>
  <si>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</si>
  <si>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</si>
  <si>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</si>
  <si>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</si>
  <si>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</si>
  <si>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</si>
  <si>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</si>
  <si>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</si>
  <si>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</si>
  <si>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</si>
  <si>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</si>
  <si>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</si>
  <si>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</si>
  <si>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</si>
  <si>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</si>
  <si>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</si>
  <si>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</si>
  <si>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</si>
  <si>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</si>
  <si>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</si>
  <si>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</si>
  <si>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</si>
  <si>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</si>
  <si>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</si>
  <si>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</si>
  <si>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</si>
  <si>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</si>
  <si>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</si>
  <si>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</si>
  <si>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</si>
  <si>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</si>
  <si>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</si>
  <si>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</si>
  <si>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</si>
  <si>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</si>
  <si>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</si>
  <si>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</si>
  <si>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</si>
  <si>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</si>
  <si>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</si>
  <si>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</si>
  <si>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</si>
  <si>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</si>
  <si>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</si>
  <si>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</si>
  <si>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</si>
  <si>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</si>
  <si>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</si>
  <si>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</si>
  <si>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</si>
  <si>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</si>
  <si>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</si>
  <si>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</si>
  <si>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</si>
  <si>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</si>
  <si>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</si>
  <si>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</si>
  <si>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</si>
  <si>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</si>
  <si>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</si>
  <si>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</si>
  <si>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</si>
  <si>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</si>
  <si>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</si>
  <si>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</si>
  <si>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</si>
  <si>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</si>
  <si>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</si>
  <si>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</si>
  <si>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</si>
  <si>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</si>
  <si>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</si>
  <si>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</si>
  <si>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</si>
  <si>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</si>
  <si>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</si>
  <si>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</si>
  <si>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</si>
  <si>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</si>
  <si>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</si>
  <si>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</si>
  <si>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</si>
  <si>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</si>
  <si>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</si>
  <si>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</si>
  <si>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</si>
  <si>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</si>
  <si>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</si>
  <si>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</si>
  <si>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</si>
  <si>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</si>
  <si>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</si>
  <si>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</si>
  <si>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</si>
  <si>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</si>
  <si>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</si>
  <si>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</si>
  <si>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</si>
  <si>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</si>
  <si>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</si>
  <si>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</si>
  <si>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</si>
  <si>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</si>
  <si>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</si>
  <si>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</si>
  <si>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</si>
  <si>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</si>
  <si>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</si>
  <si>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</si>
  <si>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</si>
  <si>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</si>
  <si>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</si>
  <si>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</si>
  <si>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</si>
  <si>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</si>
  <si>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</si>
  <si>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</si>
  <si>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</si>
  <si>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</si>
  <si>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</si>
  <si>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</si>
  <si>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</si>
  <si>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</si>
  <si>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</si>
  <si>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</si>
  <si>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</si>
  <si>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</si>
  <si>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</si>
  <si>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</si>
  <si>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</si>
  <si>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</si>
  <si>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</si>
  <si>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</si>
  <si>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</si>
  <si>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</si>
  <si>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</si>
  <si>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</si>
  <si>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</si>
  <si>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</si>
  <si>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</si>
  <si>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</si>
  <si>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</si>
  <si>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</si>
  <si>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</si>
  <si>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</si>
  <si>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</si>
  <si>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</si>
  <si>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</si>
  <si>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</si>
  <si>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</si>
  <si>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</si>
  <si>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</si>
  <si>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</si>
  <si>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</si>
  <si>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</si>
  <si>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</si>
  <si>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</si>
  <si>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</si>
  <si>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</si>
  <si>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</si>
  <si>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</si>
  <si>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</si>
  <si>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</si>
  <si>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</si>
  <si>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</si>
  <si>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</si>
  <si>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</si>
  <si>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</si>
  <si>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</si>
  <si>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</si>
  <si>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</si>
  <si>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</si>
  <si>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</si>
  <si>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</si>
  <si>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</si>
  <si>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</si>
  <si>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</si>
  <si>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</si>
  <si>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</si>
  <si>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</si>
  <si>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</si>
  <si>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</si>
  <si>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</si>
  <si>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</si>
  <si>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</si>
  <si>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</si>
  <si>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</si>
  <si>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</si>
  <si>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</si>
  <si>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</si>
  <si>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</si>
  <si>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</si>
  <si>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</si>
  <si>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</si>
  <si>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</si>
  <si>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</si>
  <si>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</si>
  <si>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</si>
  <si>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</si>
  <si>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</si>
  <si>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</si>
  <si>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</si>
  <si>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</si>
  <si>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</si>
  <si>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</si>
  <si>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</si>
  <si>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</si>
  <si>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</si>
  <si>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</si>
  <si>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</si>
  <si>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</si>
  <si>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</si>
  <si>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</si>
  <si>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</si>
  <si>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</si>
  <si>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</si>
  <si>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</si>
  <si>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</si>
  <si>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</si>
  <si>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</si>
  <si>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</si>
  <si>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</si>
  <si>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</si>
  <si>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</si>
  <si>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</si>
  <si>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</si>
  <si>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</si>
  <si>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</si>
  <si>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</si>
  <si>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</si>
  <si>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</si>
  <si>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</si>
  <si>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</si>
  <si>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</si>
  <si>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</si>
  <si>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</si>
  <si>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</si>
  <si>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</si>
  <si>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</si>
  <si>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</si>
  <si>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</si>
  <si>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</si>
  <si>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</si>
  <si>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</si>
  <si>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</si>
  <si>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</si>
  <si>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</si>
  <si>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</si>
  <si>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</si>
  <si>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</si>
  <si>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</si>
  <si>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</si>
  <si>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</si>
  <si>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</si>
  <si>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</si>
  <si>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</si>
  <si>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</si>
  <si>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</si>
  <si>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</si>
  <si>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</si>
  <si>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</si>
  <si>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</si>
  <si>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</si>
  <si>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</si>
  <si>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</si>
  <si>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</si>
  <si>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</si>
  <si>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</si>
  <si>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</si>
  <si>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</si>
  <si>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</si>
  <si>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</si>
  <si>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</si>
  <si>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</si>
  <si>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</si>
  <si>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</si>
  <si>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</si>
  <si>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</si>
  <si>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</si>
  <si>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</si>
  <si>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</si>
  <si>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</si>
  <si>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</si>
  <si>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</si>
  <si>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</si>
  <si>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</si>
  <si>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</si>
  <si>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</si>
  <si>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</si>
  <si>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</si>
  <si>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</si>
  <si>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</si>
  <si>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</si>
  <si>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</si>
  <si>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</si>
  <si>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</si>
  <si>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</si>
  <si>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</si>
  <si>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</si>
  <si>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</si>
  <si>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</si>
  <si>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</si>
  <si>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</si>
  <si>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</si>
  <si>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</si>
  <si>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</si>
  <si>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</si>
  <si>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</si>
  <si>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</si>
  <si>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</si>
  <si>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</si>
  <si>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</si>
  <si>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</si>
  <si>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</si>
  <si>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</si>
  <si>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</si>
  <si>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</si>
  <si>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</si>
  <si>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</si>
  <si>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</si>
  <si>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</si>
  <si>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</si>
  <si>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</si>
  <si>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</si>
  <si>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</si>
  <si>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</si>
  <si>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</si>
  <si>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</si>
  <si>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</si>
  <si>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</si>
  <si>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</si>
  <si>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</si>
  <si>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</si>
  <si>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</si>
  <si>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</si>
  <si>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</si>
  <si>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</si>
  <si>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</si>
  <si>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</si>
  <si>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</si>
  <si>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</si>
  <si>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</si>
  <si>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</si>
  <si>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</si>
  <si>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</si>
  <si>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</si>
  <si>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</si>
  <si>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</si>
  <si>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</si>
  <si>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</si>
  <si>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</si>
  <si>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</si>
  <si>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</si>
  <si>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</si>
  <si>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</si>
  <si>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</si>
  <si>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</si>
  <si>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</si>
  <si>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</si>
  <si>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</si>
  <si>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</si>
  <si>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</si>
  <si>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</si>
  <si>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</si>
  <si>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</si>
  <si>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</si>
  <si>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</si>
  <si>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</si>
  <si>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</si>
  <si>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</si>
  <si>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</si>
  <si>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</si>
  <si>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</si>
  <si>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</si>
  <si>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</si>
  <si>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</si>
  <si>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</si>
  <si>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</si>
  <si>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</si>
  <si>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</si>
  <si>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</si>
  <si>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</si>
  <si>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</si>
  <si>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</si>
  <si>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</si>
  <si>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</si>
  <si>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</si>
  <si>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</si>
  <si>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</si>
  <si>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</si>
  <si>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</si>
  <si>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</si>
  <si>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</si>
  <si>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</si>
  <si>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</si>
  <si>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</si>
  <si>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</si>
  <si>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</si>
  <si>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</si>
  <si>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</si>
  <si>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</si>
  <si>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</si>
  <si>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</si>
  <si>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</si>
  <si>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</si>
  <si>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</si>
  <si>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</si>
  <si>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</si>
  <si>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</si>
  <si>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</si>
  <si>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</si>
  <si>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</si>
  <si>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</si>
  <si>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</si>
  <si>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</si>
  <si>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</si>
  <si>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</si>
  <si>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</si>
  <si>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</si>
  <si>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</si>
  <si>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</si>
  <si>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</si>
  <si>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</si>
  <si>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</si>
  <si>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</si>
  <si>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</si>
  <si>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</si>
  <si>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</si>
  <si>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</si>
  <si>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</si>
  <si>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</si>
  <si>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</si>
  <si>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</si>
  <si>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</si>
  <si>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</si>
  <si>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</si>
  <si>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</si>
  <si>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</si>
  <si>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</si>
  <si>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</si>
  <si>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</si>
  <si>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</si>
  <si>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</si>
  <si>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</si>
  <si>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</si>
  <si>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</si>
  <si>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</si>
  <si>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</si>
  <si>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</si>
  <si>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</si>
  <si>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</si>
  <si>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</si>
  <si>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</si>
  <si>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</si>
  <si>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</si>
  <si>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</si>
  <si>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</si>
  <si>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</si>
  <si>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</si>
  <si>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</si>
  <si>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</si>
  <si>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</si>
  <si>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</si>
  <si>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</si>
  <si>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</si>
  <si>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</si>
  <si>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</si>
  <si>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</si>
  <si>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</si>
  <si>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</si>
  <si>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</si>
  <si>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</si>
  <si>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</si>
  <si>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</si>
  <si>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</si>
  <si>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</si>
  <si>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</si>
  <si>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</si>
  <si>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</si>
  <si>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</si>
  <si>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</si>
  <si>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</si>
  <si>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</si>
  <si>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</si>
  <si>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</si>
  <si>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</si>
  <si>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</si>
  <si>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</si>
  <si>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</si>
  <si>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</si>
  <si>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</si>
  <si>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</si>
  <si>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</si>
  <si>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</si>
  <si>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</si>
  <si>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</si>
  <si>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</si>
  <si>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</si>
  <si>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</si>
  <si>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</si>
  <si>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</si>
  <si>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</si>
  <si>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</si>
  <si>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</si>
  <si>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</si>
  <si>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</si>
  <si>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</si>
  <si>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</si>
  <si>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</si>
  <si>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</si>
  <si>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</si>
  <si>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</si>
  <si>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</si>
  <si>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</si>
  <si>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</si>
  <si>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</si>
  <si>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</si>
  <si>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</si>
  <si>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</si>
  <si>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</si>
  <si>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</si>
  <si>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</si>
  <si>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</si>
  <si>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</si>
  <si>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</si>
  <si>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</si>
  <si>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</si>
  <si>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</si>
  <si>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</si>
  <si>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</si>
  <si>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</si>
  <si>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</si>
  <si>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</si>
  <si>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</si>
  <si>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</si>
  <si>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</si>
  <si>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</si>
  <si>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</si>
  <si>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</si>
  <si>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</si>
  <si>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</si>
  <si>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</si>
  <si>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</si>
  <si>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</si>
  <si>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</si>
  <si>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</si>
  <si>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</si>
  <si>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</si>
  <si>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</si>
  <si>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</si>
  <si>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</si>
  <si>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</si>
  <si>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</si>
  <si>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</si>
  <si>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</si>
  <si>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</si>
  <si>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</si>
  <si>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</si>
  <si>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</si>
  <si>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</si>
  <si>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</si>
  <si>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</si>
  <si>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</si>
  <si>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</si>
  <si>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</si>
  <si>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</si>
  <si>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</si>
  <si>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</si>
  <si>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</si>
  <si>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</si>
  <si>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</si>
  <si>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</si>
  <si>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</si>
  <si>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</si>
  <si>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</si>
  <si>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</si>
  <si>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</si>
  <si>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</si>
  <si>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</si>
  <si>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</si>
  <si>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</si>
  <si>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</si>
  <si>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</si>
  <si>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</si>
  <si>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</si>
  <si>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</si>
  <si>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</si>
  <si>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</si>
  <si>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</si>
  <si>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</si>
  <si>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</si>
  <si>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</si>
  <si>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</si>
  <si>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</si>
  <si>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</si>
  <si>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</si>
  <si>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</si>
  <si>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</si>
  <si>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</si>
  <si>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</si>
  <si>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</si>
  <si>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</si>
  <si>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</si>
  <si>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</si>
  <si>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</si>
  <si>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</si>
  <si>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</si>
  <si>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</si>
  <si>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</si>
  <si>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</si>
  <si>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</si>
  <si>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</si>
  <si>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</si>
  <si>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</si>
  <si>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</si>
  <si>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</si>
  <si>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</si>
  <si>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</si>
  <si>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</si>
  <si>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</si>
  <si>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</si>
  <si>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</si>
  <si>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</si>
  <si>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</si>
  <si>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</si>
  <si>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</si>
  <si>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</si>
  <si>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</si>
  <si>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</si>
  <si>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</si>
  <si>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</si>
  <si>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</si>
  <si>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</si>
  <si>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</si>
  <si>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</si>
  <si>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</si>
  <si>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</si>
  <si>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</si>
  <si>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</si>
  <si>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</si>
  <si>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</si>
  <si>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</si>
  <si>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</si>
  <si>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</si>
  <si>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</si>
  <si>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</si>
  <si>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</si>
  <si>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</si>
  <si>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</si>
  <si>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</si>
  <si>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</si>
  <si>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</si>
  <si>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</si>
  <si>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</si>
  <si>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</si>
  <si>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</si>
  <si>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</si>
  <si>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</si>
  <si>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</si>
  <si>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</si>
  <si>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</si>
  <si>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</si>
  <si>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</si>
  <si>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</si>
  <si>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</si>
  <si>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</si>
  <si>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</si>
  <si>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</si>
  <si>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</si>
  <si>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</si>
  <si>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</si>
  <si>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</si>
  <si>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</si>
  <si>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</si>
  <si>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</si>
  <si>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</si>
  <si>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</si>
  <si>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</si>
  <si>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</si>
  <si>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</si>
  <si>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</si>
  <si>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</si>
  <si>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</si>
  <si>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</si>
  <si>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</si>
  <si>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</si>
  <si>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</si>
  <si>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</si>
  <si>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</si>
  <si>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</si>
  <si>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</si>
  <si>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</si>
  <si>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</si>
  <si>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</si>
  <si>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</si>
  <si>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</si>
  <si>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</si>
  <si>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</si>
  <si>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</si>
  <si>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</si>
  <si>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</si>
  <si>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</si>
  <si>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</si>
  <si>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</si>
  <si>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</si>
  <si>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</si>
  <si>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</si>
  <si>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</si>
  <si>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</si>
  <si>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</si>
  <si>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</si>
  <si>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</si>
  <si>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</si>
  <si>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</si>
  <si>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</si>
  <si>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</si>
  <si>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</si>
  <si>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</si>
  <si>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</si>
  <si>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</si>
  <si>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</si>
  <si>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</si>
  <si>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</si>
  <si>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</si>
  <si>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</si>
  <si>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</si>
  <si>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</si>
  <si>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</si>
  <si>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</si>
  <si>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</si>
  <si>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</si>
  <si>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</si>
  <si>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</si>
  <si>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</si>
  <si>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</si>
  <si>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</si>
  <si>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</si>
  <si>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</si>
  <si>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</si>
  <si>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</si>
  <si>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</si>
  <si>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</si>
  <si>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</si>
  <si>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</si>
  <si>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</si>
  <si>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</si>
  <si>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</si>
  <si>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</si>
  <si>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</si>
  <si>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</si>
  <si>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</si>
  <si>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</si>
  <si>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</si>
  <si>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</si>
  <si>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</si>
  <si>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</si>
  <si>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</si>
  <si>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</si>
  <si>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</si>
  <si>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</si>
  <si>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</si>
  <si>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</si>
  <si>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</si>
  <si>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</si>
  <si>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</si>
  <si>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</si>
  <si>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</si>
  <si>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</si>
  <si>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</si>
  <si>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</si>
  <si>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</si>
  <si>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</si>
  <si>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</si>
  <si>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</si>
  <si>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</si>
  <si>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</si>
  <si>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</si>
  <si>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</si>
  <si>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</si>
  <si>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</si>
  <si>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</si>
  <si>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</si>
  <si>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</si>
  <si>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</si>
  <si>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</si>
  <si>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</si>
  <si>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</si>
  <si>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</si>
  <si>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</si>
  <si>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</si>
  <si>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</si>
  <si>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</si>
  <si>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</si>
  <si>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</si>
  <si>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</si>
  <si>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</si>
  <si>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</si>
  <si>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</si>
  <si>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</si>
  <si>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</si>
  <si>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</si>
  <si>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</si>
  <si>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</si>
  <si>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</si>
  <si>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</si>
  <si>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</si>
  <si>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</si>
  <si>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</si>
  <si>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</si>
  <si>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</si>
  <si>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</si>
  <si>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</si>
  <si>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</si>
  <si>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</si>
  <si>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</si>
  <si>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</si>
  <si>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</si>
  <si>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</si>
  <si>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</si>
  <si>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</si>
  <si>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</si>
  <si>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</si>
  <si>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</si>
  <si>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</si>
  <si>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</si>
  <si>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</si>
  <si>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</si>
  <si>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</si>
  <si>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</si>
  <si>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</si>
  <si>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</si>
  <si>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</si>
  <si>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</si>
  <si>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</si>
  <si>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</si>
  <si>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</si>
  <si>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</si>
  <si>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</si>
  <si>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</si>
  <si>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</si>
  <si>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</si>
  <si>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</si>
  <si>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</si>
  <si>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</si>
  <si>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</si>
  <si>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</si>
  <si>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</si>
  <si>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</si>
  <si>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</si>
  <si>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</si>
  <si>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</si>
  <si>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</si>
  <si>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</si>
  <si>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</si>
  <si>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</si>
  <si>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</si>
  <si>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</si>
  <si>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</si>
  <si>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</si>
  <si>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</si>
  <si>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</si>
  <si>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</si>
  <si>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</si>
  <si>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</si>
  <si>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</si>
  <si>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</si>
  <si>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</si>
  <si>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</si>
  <si>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</si>
  <si>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</si>
  <si>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</si>
  <si>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</si>
  <si>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</si>
  <si>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</si>
  <si>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</si>
  <si>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</si>
  <si>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</si>
  <si>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</si>
  <si>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</si>
  <si>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</si>
  <si>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</si>
  <si>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</si>
  <si>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</si>
  <si>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</si>
  <si>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</si>
  <si>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</si>
  <si>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</si>
  <si>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</si>
  <si>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</si>
  <si>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</si>
  <si>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</si>
  <si>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</si>
  <si>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</si>
  <si>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</si>
  <si>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</si>
  <si>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</si>
  <si>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</si>
  <si>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</si>
  <si>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</si>
  <si>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</si>
  <si>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</si>
  <si>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</si>
  <si>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</si>
  <si>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</si>
  <si>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</si>
  <si>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</si>
  <si>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</si>
  <si>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</si>
  <si>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</si>
  <si>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</si>
  <si>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</si>
  <si>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</si>
  <si>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</si>
  <si>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</si>
  <si>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</si>
  <si>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</si>
  <si>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</si>
  <si>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</si>
  <si>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</si>
  <si>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</si>
  <si>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</si>
  <si>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</si>
  <si>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</si>
  <si>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</si>
  <si>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</si>
  <si>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</si>
  <si>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</si>
  <si>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</si>
  <si>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</si>
  <si>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</si>
  <si>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</si>
  <si>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</si>
  <si>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</si>
  <si>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</si>
  <si>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</si>
  <si>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</si>
  <si>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</si>
  <si>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</si>
  <si>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</si>
  <si>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</si>
  <si>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</si>
  <si>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</si>
  <si>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</si>
  <si>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</si>
  <si>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</si>
  <si>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</si>
  <si>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</si>
  <si>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</si>
  <si>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</si>
  <si>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</si>
  <si>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</si>
  <si>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</si>
  <si>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</si>
  <si>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</si>
  <si>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</si>
  <si>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</si>
  <si>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</si>
  <si>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</si>
  <si>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</si>
  <si>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</si>
  <si>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</si>
  <si>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</si>
  <si>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</si>
  <si>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</si>
  <si>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</si>
  <si>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</si>
  <si>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</si>
  <si>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</si>
  <si>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</si>
  <si>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</si>
  <si>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</si>
  <si>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</si>
  <si>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</si>
  <si>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</si>
  <si>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</si>
  <si>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</si>
  <si>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</si>
  <si>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</si>
  <si>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</si>
  <si>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</si>
  <si>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</si>
  <si>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</si>
  <si>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</si>
  <si>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</si>
  <si>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</si>
  <si>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</si>
  <si>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</si>
  <si>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</si>
  <si>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</si>
  <si>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</si>
  <si>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</si>
  <si>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</si>
  <si>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</si>
  <si>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</si>
  <si>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</si>
  <si>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</si>
  <si>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</si>
  <si>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</si>
  <si>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</si>
  <si>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</si>
  <si>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</si>
  <si>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</si>
  <si>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</si>
  <si>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</si>
  <si>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</si>
  <si>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</si>
  <si>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</si>
  <si>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</si>
  <si>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</si>
  <si>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</si>
  <si>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</si>
  <si>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</si>
  <si>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</si>
  <si>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</si>
  <si>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</si>
  <si>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</si>
  <si>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</si>
  <si>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</si>
  <si>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</si>
  <si>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</si>
  <si>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</si>
  <si>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</si>
  <si>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</si>
  <si>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</si>
  <si>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</si>
  <si>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</si>
  <si>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</si>
  <si>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</si>
  <si>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</si>
  <si>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</si>
  <si>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</si>
  <si>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</si>
  <si>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</si>
  <si>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</si>
  <si>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</si>
  <si>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</si>
  <si>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</si>
  <si>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</si>
  <si>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</si>
  <si>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</si>
  <si>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</si>
  <si>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</si>
  <si>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</si>
  <si>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</si>
  <si>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</si>
  <si>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</si>
  <si>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</si>
  <si>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</si>
  <si>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</si>
  <si>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</si>
  <si>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</si>
  <si>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</si>
  <si>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</si>
  <si>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</si>
  <si>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</si>
  <si>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</si>
  <si>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</si>
  <si>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</si>
  <si>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</si>
  <si>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</si>
  <si>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</si>
  <si>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</si>
  <si>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</si>
  <si>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</si>
  <si>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</si>
  <si>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</si>
  <si>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</si>
  <si>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</si>
  <si>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</si>
  <si>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</si>
  <si>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</si>
  <si>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</si>
  <si>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</si>
  <si>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</si>
  <si>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</si>
  <si>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</si>
  <si>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</si>
  <si>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</si>
  <si>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</si>
  <si>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</si>
  <si>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</si>
  <si>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</si>
  <si>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</si>
  <si>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</si>
  <si>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</si>
  <si>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</si>
  <si>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</si>
  <si>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</si>
  <si>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</si>
  <si>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</si>
  <si>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</si>
  <si>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</si>
  <si>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</si>
  <si>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</si>
  <si>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</si>
  <si>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</si>
  <si>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</si>
  <si>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</si>
  <si>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</si>
  <si>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</si>
  <si>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</si>
  <si>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</si>
  <si>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</si>
  <si>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</si>
  <si>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</si>
  <si>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</si>
  <si>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</si>
  <si>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</si>
  <si>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</si>
  <si>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</si>
  <si>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</si>
  <si>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</si>
  <si>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</si>
  <si>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</si>
  <si>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</si>
  <si>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</si>
  <si>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</si>
  <si>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</si>
  <si>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</si>
  <si>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</si>
  <si>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</si>
  <si>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</si>
  <si>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</si>
  <si>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</si>
  <si>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</si>
  <si>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</si>
  <si>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</si>
  <si>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</si>
  <si>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</si>
  <si>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</si>
  <si>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</si>
  <si>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</si>
  <si>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</si>
  <si>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</si>
  <si>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</si>
  <si>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</si>
  <si>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</si>
  <si>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</si>
  <si>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</si>
  <si>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</si>
  <si>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</si>
  <si>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</si>
  <si>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</si>
  <si>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</si>
  <si>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</si>
  <si>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</si>
  <si>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</si>
  <si>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</si>
  <si>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</si>
  <si>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</si>
  <si>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</si>
  <si>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</si>
  <si>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</si>
  <si>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</si>
  <si>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</si>
  <si>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</si>
  <si>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</si>
  <si>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</si>
  <si>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</si>
  <si>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</si>
  <si>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</si>
  <si>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</si>
  <si>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</si>
  <si>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</si>
  <si>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</si>
  <si>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</si>
  <si>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</si>
  <si>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</si>
  <si>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</si>
  <si>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</si>
  <si>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</si>
  <si>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</si>
  <si>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</si>
  <si>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</si>
  <si>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</si>
  <si>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</si>
  <si>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</si>
  <si>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</si>
  <si>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</si>
  <si>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</si>
  <si>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</si>
  <si>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</si>
  <si>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</si>
  <si>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</si>
  <si>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</si>
  <si>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</si>
  <si>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</si>
  <si>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</si>
  <si>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</si>
  <si>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</si>
  <si>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</si>
  <si>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</si>
  <si>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</si>
  <si>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</si>
  <si>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</si>
  <si>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</si>
  <si>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</si>
  <si>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</si>
  <si>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</si>
  <si>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</si>
  <si>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</si>
  <si>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</si>
  <si>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</si>
  <si>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</si>
  <si>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</si>
  <si>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</si>
  <si>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</si>
  <si>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</si>
  <si>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</si>
  <si>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</si>
  <si>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</si>
  <si>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</si>
  <si>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</si>
  <si>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</si>
  <si>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</si>
  <si>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</si>
  <si>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</si>
  <si>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</si>
  <si>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</si>
  <si>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</si>
  <si>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</si>
  <si>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</si>
  <si>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</si>
  <si>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</si>
  <si>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</si>
  <si>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</si>
  <si>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</si>
  <si>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</si>
  <si>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</si>
  <si>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</si>
  <si>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</si>
  <si>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</si>
  <si>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</si>
  <si>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</si>
  <si>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</si>
  <si>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</si>
  <si>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</si>
  <si>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</si>
  <si>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</si>
  <si>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</si>
  <si>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</si>
  <si>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</si>
  <si>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</si>
  <si>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</si>
  <si>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</si>
  <si>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</si>
  <si>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</si>
  <si>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</si>
  <si>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</si>
  <si>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</si>
  <si>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</si>
  <si>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</si>
  <si>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</si>
  <si>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</si>
  <si>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</si>
  <si>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</si>
  <si>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</si>
  <si>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</si>
  <si>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</si>
  <si>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</si>
  <si>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</si>
  <si>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</si>
  <si>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</si>
  <si>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</si>
  <si>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</si>
  <si>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</si>
  <si>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</si>
  <si>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</si>
  <si>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</si>
  <si>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</si>
  <si>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</si>
  <si>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</si>
  <si>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</si>
  <si>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</si>
  <si>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</si>
  <si>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</si>
  <si>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</si>
  <si>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</si>
  <si>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</si>
  <si>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</si>
  <si>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</si>
  <si>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</si>
  <si>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</si>
  <si>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</si>
  <si>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</si>
  <si>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</si>
  <si>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</si>
  <si>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</si>
  <si>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</si>
  <si>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</si>
  <si>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</si>
  <si>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</si>
  <si>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</si>
  <si>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</si>
  <si>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</si>
  <si>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</si>
  <si>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</si>
  <si>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</si>
  <si>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</si>
  <si>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</si>
  <si>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</si>
  <si>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</si>
  <si>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</si>
  <si>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</si>
  <si>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</si>
  <si>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</si>
  <si>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</si>
  <si>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</si>
  <si>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</si>
  <si>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</si>
  <si>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</si>
  <si>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</si>
  <si>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</si>
  <si>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</si>
  <si>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</si>
  <si>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</si>
  <si>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</si>
  <si>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</si>
  <si>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</si>
  <si>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</si>
  <si>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</si>
  <si>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</si>
  <si>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</si>
  <si>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</si>
  <si>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</si>
  <si>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</si>
  <si>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</si>
  <si>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</si>
  <si>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</si>
  <si>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</si>
  <si>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</si>
  <si>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</si>
  <si>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</si>
  <si>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</si>
  <si>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</si>
  <si>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</si>
  <si>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</si>
  <si>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</si>
  <si>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</si>
  <si>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</si>
  <si>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</si>
  <si>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</si>
  <si>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</si>
  <si>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</si>
  <si>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</si>
  <si>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</si>
  <si>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</si>
  <si>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</si>
  <si>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</si>
  <si>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</si>
  <si>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</si>
  <si>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</si>
  <si>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</si>
  <si>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</si>
  <si>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</si>
  <si>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</si>
  <si>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</si>
  <si>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</si>
  <si>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</si>
  <si>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</si>
  <si>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</si>
  <si>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</si>
  <si>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</si>
  <si>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</si>
  <si>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</si>
  <si>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</si>
  <si>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</si>
  <si>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</si>
  <si>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</si>
  <si>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</si>
  <si>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</si>
  <si>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</si>
  <si>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</si>
  <si>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</si>
  <si>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</si>
  <si>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</si>
  <si>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</si>
  <si>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</si>
  <si>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</si>
  <si>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</si>
  <si>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</si>
  <si>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</si>
  <si>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</si>
  <si>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</si>
  <si>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</si>
  <si>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</si>
  <si>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</si>
  <si>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</si>
  <si>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</si>
  <si>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</si>
  <si>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</si>
  <si>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</si>
  <si>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</si>
  <si>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</si>
  <si>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</si>
  <si>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</si>
  <si>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</si>
  <si>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</si>
  <si>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</si>
  <si>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</si>
  <si>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</si>
  <si>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</si>
  <si>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</si>
  <si>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</si>
  <si>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</si>
  <si>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</si>
  <si>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</si>
  <si>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</si>
  <si>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</si>
  <si>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</si>
  <si>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</si>
  <si>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</si>
  <si>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</si>
  <si>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</si>
  <si>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</si>
  <si>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</si>
  <si>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</si>
  <si>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</si>
  <si>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</si>
  <si>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</si>
  <si>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</si>
  <si>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</si>
  <si>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</si>
  <si>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</si>
  <si>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</si>
  <si>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</si>
  <si>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</si>
  <si>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</si>
  <si>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</si>
  <si>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</si>
  <si>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</si>
  <si>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</si>
  <si>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</si>
  <si>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</si>
  <si>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</si>
  <si>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</si>
  <si>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</si>
  <si>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</si>
  <si>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</si>
  <si>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</si>
  <si>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</si>
  <si>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</si>
  <si>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</si>
  <si>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</si>
  <si>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</si>
  <si>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</si>
  <si>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</si>
  <si>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</si>
  <si>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</si>
  <si>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</si>
  <si>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</si>
  <si>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</si>
  <si>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</si>
  <si>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</si>
  <si>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</si>
  <si>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</si>
  <si>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</si>
  <si>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</si>
  <si>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</si>
  <si>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</si>
  <si>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</si>
  <si>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</si>
  <si>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</si>
  <si>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</si>
  <si>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</si>
  <si>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</si>
  <si>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</si>
  <si>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</si>
  <si>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</si>
  <si>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</si>
  <si>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</si>
  <si>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</si>
  <si>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</si>
  <si>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</si>
  <si>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</si>
  <si>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</si>
  <si>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</si>
  <si>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</si>
  <si>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</si>
  <si>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</si>
  <si>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</si>
  <si>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</si>
  <si>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</si>
  <si>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</si>
  <si>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</si>
  <si>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</si>
  <si>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</si>
  <si>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</si>
  <si>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</si>
  <si>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</si>
  <si>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</si>
  <si>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</si>
  <si>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</si>
  <si>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</si>
  <si>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</si>
  <si>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</si>
  <si>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</si>
  <si>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</si>
  <si>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</si>
  <si>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</si>
  <si>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</si>
  <si>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</si>
  <si>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</si>
  <si>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</si>
  <si>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</si>
  <si>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</si>
  <si>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</si>
  <si>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</si>
  <si>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</si>
  <si>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</si>
  <si>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</si>
  <si>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</si>
  <si>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</si>
  <si>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</si>
  <si>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</si>
  <si>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</si>
  <si>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</si>
  <si>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</si>
  <si>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</si>
  <si>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</si>
  <si>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</si>
  <si>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</si>
  <si>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</si>
  <si>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</si>
  <si>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</si>
  <si>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</si>
  <si>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</si>
  <si>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</si>
  <si>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</si>
  <si>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</si>
  <si>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</si>
  <si>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</si>
  <si>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</si>
  <si>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</si>
  <si>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</si>
  <si>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</si>
  <si>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</si>
  <si>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</si>
  <si>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</si>
  <si>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</si>
  <si>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</si>
  <si>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</si>
  <si>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</si>
  <si>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</si>
  <si>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</si>
  <si>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</si>
  <si>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</si>
  <si>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</si>
  <si>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</si>
  <si>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</si>
  <si>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</si>
  <si>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</si>
  <si>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</si>
  <si>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</si>
  <si>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</si>
  <si>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</si>
  <si>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</si>
  <si>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</si>
  <si>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</si>
  <si>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</si>
  <si>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</si>
  <si>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</si>
  <si>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</si>
  <si>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</si>
  <si>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</si>
  <si>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</si>
  <si>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</si>
  <si>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</si>
  <si>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</si>
  <si>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</si>
  <si>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</si>
  <si>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</si>
  <si>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</si>
  <si>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</si>
  <si>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</si>
  <si>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</si>
  <si>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</si>
  <si>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</si>
  <si>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</si>
  <si>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</si>
  <si>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</si>
  <si>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</si>
  <si>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</si>
  <si>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</si>
  <si>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</si>
  <si>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</si>
  <si>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</si>
  <si>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</si>
  <si>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</si>
  <si>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</si>
  <si>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</si>
  <si>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</si>
  <si>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</si>
  <si>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</si>
  <si>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</si>
  <si>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</si>
  <si>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</si>
  <si>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</si>
  <si>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</si>
  <si>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</si>
  <si>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</si>
  <si>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</si>
  <si>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</si>
  <si>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</si>
  <si>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</si>
  <si>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</si>
  <si>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</si>
  <si>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</si>
  <si>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</si>
  <si>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</si>
  <si>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</si>
  <si>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</si>
  <si>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</si>
  <si>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</si>
  <si>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</si>
  <si>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</si>
  <si>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</si>
  <si>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</si>
  <si>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</si>
  <si>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</si>
  <si>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</si>
  <si>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</si>
  <si>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</si>
  <si>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</si>
  <si>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</si>
  <si>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</si>
  <si>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</si>
  <si>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</si>
  <si>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</si>
  <si>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</si>
  <si>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</si>
  <si>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</si>
  <si>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</si>
  <si>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</si>
  <si>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</si>
  <si>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</si>
  <si>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</si>
  <si>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</si>
  <si>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</si>
  <si>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</si>
  <si>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</si>
  <si>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</si>
  <si>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</si>
  <si>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</si>
  <si>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</si>
  <si>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</si>
  <si>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</si>
  <si>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</si>
  <si>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</si>
  <si>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</si>
  <si>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</si>
  <si>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</si>
  <si>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</si>
  <si>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</si>
  <si>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</si>
  <si>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</si>
  <si>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</si>
  <si>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</si>
  <si>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</si>
  <si>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</si>
  <si>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</si>
  <si>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</si>
  <si>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</si>
  <si>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</si>
  <si>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</si>
  <si>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</si>
  <si>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</si>
  <si>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</si>
  <si>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</si>
  <si>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</si>
  <si>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</si>
  <si>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</si>
  <si>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</si>
  <si>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</si>
  <si>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</si>
  <si>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</si>
  <si>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</si>
  <si>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</si>
  <si>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</si>
  <si>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</si>
  <si>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</si>
  <si>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</si>
  <si>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</si>
  <si>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</si>
  <si>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</si>
  <si>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</si>
  <si>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</si>
  <si>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</si>
  <si>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</si>
  <si>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</si>
  <si>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</si>
  <si>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</si>
  <si>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</si>
  <si>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</si>
  <si>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</si>
  <si>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</si>
  <si>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</si>
  <si>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</si>
  <si>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</si>
  <si>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</si>
  <si>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</si>
  <si>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</si>
  <si>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</si>
  <si>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</si>
  <si>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</si>
  <si>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</si>
  <si>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</si>
  <si>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</si>
  <si>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</si>
  <si>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</si>
  <si>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</si>
  <si>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</si>
  <si>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</si>
  <si>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</si>
  <si>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</si>
  <si>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</si>
  <si>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</si>
  <si>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</si>
  <si>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</si>
  <si>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</si>
  <si>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</si>
  <si>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</si>
  <si>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</si>
  <si>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</si>
  <si>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</si>
  <si>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</si>
  <si>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</si>
  <si>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</si>
  <si>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</si>
  <si>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</si>
  <si>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</si>
  <si>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</si>
  <si>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</si>
  <si>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</si>
  <si>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</si>
  <si>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</si>
  <si>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</si>
  <si>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</si>
  <si>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</si>
  <si>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</si>
  <si>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</si>
  <si>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</si>
  <si>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</si>
  <si>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</si>
  <si>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</si>
  <si>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</si>
  <si>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</si>
  <si>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</si>
  <si>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</si>
  <si>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</si>
  <si>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</si>
  <si>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</si>
  <si>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</si>
  <si>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</si>
  <si>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</si>
  <si>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</si>
  <si>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</si>
  <si>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</si>
  <si>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</si>
  <si>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</si>
  <si>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</si>
  <si>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</si>
  <si>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</si>
  <si>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</si>
  <si>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</si>
  <si>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</si>
  <si>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</si>
  <si>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</si>
  <si>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</si>
  <si>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</si>
  <si>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</si>
  <si>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</si>
  <si>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</si>
  <si>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</si>
  <si>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</si>
  <si>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</si>
  <si>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</si>
  <si>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</si>
  <si>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</si>
  <si>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</si>
  <si>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</si>
  <si>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</si>
  <si>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</si>
  <si>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</si>
  <si>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</si>
  <si>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</si>
  <si>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</si>
  <si>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</si>
  <si>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</si>
  <si>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</si>
  <si>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</si>
  <si>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</si>
  <si>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</si>
  <si>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</si>
  <si>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</si>
  <si>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</si>
  <si>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</si>
  <si>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</si>
  <si>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</si>
  <si>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</si>
  <si>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</si>
  <si>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</si>
  <si>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</si>
  <si>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</si>
  <si>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</si>
  <si>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</si>
  <si>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</si>
  <si>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</si>
  <si>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</si>
  <si>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</si>
  <si>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</si>
  <si>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</si>
  <si>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</si>
  <si>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</si>
  <si>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</si>
  <si>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</si>
  <si>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</si>
  <si>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</si>
  <si>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</si>
  <si>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</si>
  <si>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</si>
  <si>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</si>
  <si>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</si>
  <si>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</si>
  <si>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</si>
  <si>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</si>
  <si>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</si>
  <si>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</si>
  <si>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</si>
  <si>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</si>
  <si>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</si>
  <si>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</si>
  <si>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</si>
  <si>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</si>
  <si>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</si>
  <si>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</si>
  <si>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</si>
  <si>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</si>
  <si>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</si>
  <si>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</si>
  <si>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</si>
  <si>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</si>
  <si>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</si>
  <si>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</si>
  <si>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</si>
  <si>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</si>
  <si>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</si>
  <si>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</si>
  <si>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</si>
  <si>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</si>
  <si>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</si>
  <si>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</si>
  <si>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</si>
  <si>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</si>
  <si>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</si>
  <si>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</si>
  <si>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</si>
  <si>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</si>
  <si>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</si>
  <si>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</si>
  <si>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</si>
  <si>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</si>
  <si>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</si>
  <si>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</si>
  <si>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</si>
  <si>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</si>
  <si>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</si>
  <si>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</si>
  <si>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</si>
  <si>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</si>
  <si>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</si>
  <si>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</si>
  <si>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</si>
  <si>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</si>
  <si>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</si>
  <si>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</si>
  <si>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</si>
  <si>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</si>
  <si>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</si>
  <si>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</si>
  <si>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</si>
  <si>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</si>
  <si>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</si>
  <si>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</si>
  <si>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</si>
  <si>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</si>
  <si>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</si>
  <si>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</si>
  <si>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</si>
  <si>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</si>
  <si>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</si>
  <si>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</si>
  <si>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</si>
  <si>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</si>
  <si>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</si>
  <si>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</si>
  <si>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</si>
  <si>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</si>
  <si>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</si>
  <si>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</si>
  <si>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</si>
  <si>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</si>
  <si>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</si>
  <si>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</si>
  <si>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</si>
  <si>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</si>
  <si>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</si>
  <si>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</si>
  <si>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</si>
  <si>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</si>
  <si>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</si>
  <si>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</si>
  <si>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</si>
  <si>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</si>
  <si>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</si>
  <si>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</si>
  <si>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</si>
  <si>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</si>
  <si>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</si>
  <si>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</si>
  <si>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</si>
  <si>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</si>
  <si>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</si>
  <si>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</si>
  <si>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</si>
  <si>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</si>
  <si>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</si>
  <si>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</si>
  <si>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</si>
  <si>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</si>
  <si>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</si>
  <si>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</si>
  <si>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</si>
  <si>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</si>
  <si>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</si>
  <si>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</si>
  <si>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</si>
  <si>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</si>
  <si>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</si>
  <si>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</si>
  <si>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</si>
  <si>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</si>
  <si>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</si>
  <si>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</si>
  <si>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</si>
  <si>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</si>
  <si>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</si>
  <si>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</si>
  <si>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</si>
  <si>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</si>
  <si>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</si>
  <si>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</si>
  <si>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</si>
  <si>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</si>
  <si>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</si>
  <si>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</si>
  <si>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</si>
  <si>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</si>
  <si>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</si>
  <si>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</si>
  <si>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</si>
  <si>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</si>
  <si>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</si>
  <si>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</si>
  <si>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</si>
  <si>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</si>
  <si>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</si>
  <si>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</si>
  <si>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</si>
  <si>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</si>
  <si>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</si>
  <si>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</si>
  <si>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</si>
  <si>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</si>
  <si>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</si>
  <si>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</si>
  <si>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</si>
  <si>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</si>
  <si>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</si>
  <si>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</si>
  <si>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</si>
  <si>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</si>
  <si>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</si>
  <si>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</si>
  <si>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</si>
  <si>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</si>
  <si>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</si>
  <si>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</si>
  <si>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</si>
  <si>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</si>
  <si>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</si>
  <si>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</si>
  <si>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</si>
  <si>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</si>
  <si>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</si>
  <si>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</si>
  <si>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</si>
  <si>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</si>
  <si>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</si>
  <si>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</si>
  <si>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</si>
  <si>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</si>
  <si>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</si>
  <si>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</si>
  <si>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</si>
  <si>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</si>
  <si>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</si>
  <si>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</si>
  <si>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</si>
  <si>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</si>
  <si>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</si>
  <si>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</si>
  <si>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</si>
  <si>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</si>
  <si>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</si>
  <si>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</si>
  <si>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</si>
  <si>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</si>
  <si>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</si>
  <si>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</si>
  <si>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</si>
  <si>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</si>
  <si>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</si>
  <si>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</si>
  <si>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</si>
  <si>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</si>
  <si>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</si>
  <si>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</si>
  <si>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</si>
  <si>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</si>
  <si>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</si>
  <si>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</si>
  <si>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</si>
  <si>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</si>
  <si>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</si>
  <si>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</si>
  <si>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</si>
  <si>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</si>
  <si>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</si>
  <si>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</si>
  <si>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</si>
  <si>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</si>
  <si>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</si>
  <si>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</si>
  <si>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</si>
  <si>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</si>
  <si>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</si>
  <si>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</si>
  <si>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</si>
  <si>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</si>
  <si>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</si>
  <si>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</si>
  <si>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</si>
  <si>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</si>
  <si>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</si>
  <si>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</si>
  <si>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</si>
  <si>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</si>
  <si>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</si>
  <si>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</si>
  <si>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</si>
  <si>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</si>
  <si>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</si>
  <si>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</si>
  <si>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</si>
  <si>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</si>
  <si>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</si>
  <si>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</si>
  <si>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</si>
  <si>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</si>
  <si>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</si>
  <si>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</si>
  <si>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</si>
  <si>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</si>
  <si>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</si>
  <si>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</si>
  <si>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</si>
  <si>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</si>
  <si>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</si>
  <si>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</si>
  <si>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</si>
  <si>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</si>
  <si>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</si>
  <si>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</si>
  <si>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</si>
  <si>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</si>
  <si>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</si>
  <si>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</si>
  <si>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</si>
  <si>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</si>
  <si>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</si>
  <si>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</si>
  <si>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</si>
  <si>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</si>
  <si>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</si>
  <si>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</si>
  <si>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</si>
  <si>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</si>
  <si>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</si>
  <si>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</si>
  <si>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</si>
  <si>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</si>
  <si>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</si>
  <si>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</si>
  <si>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</si>
  <si>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</si>
  <si>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</si>
  <si>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</si>
  <si>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</si>
  <si>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</si>
  <si>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</si>
  <si>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</si>
  <si>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</si>
  <si>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</si>
  <si>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</si>
  <si>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</si>
  <si>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</si>
  <si>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</si>
  <si>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</si>
  <si>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</si>
  <si>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</si>
  <si>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</si>
  <si>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</si>
  <si>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</si>
  <si>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</si>
  <si>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</si>
  <si>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</si>
  <si>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</si>
  <si>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</si>
  <si>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</si>
  <si>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</si>
  <si>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</si>
  <si>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</si>
  <si>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</si>
  <si>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</si>
  <si>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</si>
  <si>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</si>
  <si>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</si>
  <si>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</si>
  <si>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</si>
  <si>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</si>
  <si>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</si>
  <si>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</si>
  <si>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</si>
  <si>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</si>
  <si>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</si>
  <si>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</si>
  <si>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</si>
  <si>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</si>
  <si>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</si>
  <si>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</si>
  <si>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</si>
  <si>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</si>
  <si>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</si>
  <si>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</si>
  <si>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</si>
  <si>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</si>
  <si>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</si>
  <si>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</si>
  <si>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</si>
  <si>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</si>
  <si>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</si>
  <si>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</si>
  <si>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</si>
  <si>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</si>
  <si>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</si>
  <si>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</si>
  <si>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</si>
  <si>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</si>
  <si>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</si>
  <si>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</si>
  <si>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</si>
  <si>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</si>
  <si>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</si>
  <si>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</si>
  <si>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</si>
  <si>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</si>
  <si>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</si>
  <si>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</si>
  <si>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</si>
  <si>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</si>
  <si>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</si>
  <si>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</si>
  <si>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</si>
  <si>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</si>
  <si>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</si>
  <si>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</si>
  <si>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</si>
  <si>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</si>
  <si>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</si>
  <si>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</si>
  <si>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</si>
  <si>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</si>
  <si>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</si>
  <si>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</si>
  <si>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</si>
  <si>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</si>
  <si>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</si>
  <si>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</si>
  <si>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</si>
  <si>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</si>
  <si>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</si>
  <si>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</si>
  <si>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</si>
  <si>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</si>
  <si>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</si>
  <si>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</si>
  <si>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</si>
  <si>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</si>
  <si>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</si>
  <si>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</si>
  <si>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</si>
  <si>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</si>
  <si>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</si>
  <si>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</si>
  <si>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</si>
  <si>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</si>
  <si>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</si>
  <si>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</si>
  <si>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</si>
  <si>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</si>
  <si>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</si>
  <si>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</si>
  <si>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</si>
  <si>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</si>
  <si>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</si>
  <si>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</si>
  <si>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</si>
  <si>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</si>
  <si>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</si>
  <si>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</si>
  <si>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</si>
  <si>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</si>
  <si>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</si>
  <si>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</si>
  <si>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</si>
  <si>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</si>
  <si>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</si>
  <si>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</si>
  <si>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</si>
  <si>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</si>
  <si>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</si>
  <si>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</si>
  <si>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</si>
  <si>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</si>
  <si>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</si>
  <si>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</si>
  <si>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</si>
  <si>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</si>
  <si>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</si>
  <si>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</si>
  <si>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</si>
  <si>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</si>
  <si>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</si>
  <si>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</si>
  <si>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</si>
  <si>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</si>
  <si>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</si>
  <si>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</si>
  <si>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</si>
  <si>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</si>
  <si>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</si>
  <si>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</si>
  <si>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</si>
  <si>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</si>
  <si>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</si>
  <si>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</si>
  <si>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</si>
  <si>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</si>
  <si>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</si>
  <si>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</si>
  <si>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</si>
  <si>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</si>
  <si>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</si>
  <si>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</si>
  <si>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</si>
  <si>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</si>
  <si>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</si>
  <si>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</si>
  <si>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</si>
  <si>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</si>
  <si>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</si>
  <si>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</si>
  <si>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</si>
  <si>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</si>
  <si>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</si>
  <si>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</si>
  <si>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</si>
  <si>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</si>
  <si>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</si>
  <si>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</si>
  <si>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</si>
  <si>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</si>
  <si>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</si>
  <si>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</si>
  <si>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</si>
  <si>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</si>
  <si>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</si>
  <si>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</si>
  <si>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</si>
  <si>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</si>
  <si>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</si>
  <si>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</si>
  <si>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</si>
  <si>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</si>
  <si>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</si>
  <si>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</si>
  <si>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</si>
  <si>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</si>
  <si>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</si>
  <si>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</si>
  <si>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</si>
  <si>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</si>
  <si>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</si>
  <si>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</si>
  <si>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</si>
  <si>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</si>
  <si>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</si>
  <si>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</si>
  <si>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</si>
  <si>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</si>
  <si>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</si>
  <si>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</si>
  <si>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</si>
  <si>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</si>
  <si>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</si>
  <si>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</si>
  <si>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</si>
  <si>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</si>
  <si>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</si>
  <si>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</si>
  <si>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</si>
  <si>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</si>
  <si>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</si>
  <si>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</si>
  <si>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</si>
  <si>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</si>
  <si>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</si>
  <si>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</si>
  <si>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</si>
  <si>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</si>
  <si>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</si>
  <si>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</si>
  <si>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</si>
  <si>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</si>
  <si>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</si>
  <si>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</si>
  <si>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</si>
  <si>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</si>
  <si>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</si>
  <si>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</si>
  <si>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</si>
  <si>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</si>
  <si>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</si>
  <si>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</si>
  <si>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</si>
  <si>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</si>
  <si>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</si>
  <si>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</si>
  <si>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</si>
  <si>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</si>
  <si>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</si>
  <si>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</si>
  <si>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</si>
  <si>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</si>
  <si>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</si>
  <si>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</si>
  <si>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</si>
  <si>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</si>
  <si>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</si>
  <si>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</si>
  <si>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</si>
  <si>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</si>
  <si>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</si>
  <si>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</si>
  <si>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</si>
  <si>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</si>
  <si>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</si>
  <si>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</si>
  <si>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</si>
  <si>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</si>
  <si>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</si>
  <si>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</si>
  <si>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</si>
  <si>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</si>
  <si>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</si>
  <si>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</si>
  <si>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</si>
  <si>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</si>
  <si>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</si>
  <si>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</si>
  <si>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</si>
  <si>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</si>
  <si>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</si>
  <si>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</si>
  <si>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</si>
  <si>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</si>
  <si>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</si>
  <si>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</si>
  <si>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</si>
  <si>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</si>
  <si>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</si>
  <si>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</si>
  <si>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</si>
  <si>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</si>
  <si>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</si>
  <si>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</si>
  <si>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</si>
  <si>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</si>
  <si>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</si>
  <si>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</si>
  <si>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</si>
  <si>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</si>
  <si>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</si>
  <si>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</si>
  <si>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</si>
  <si>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</si>
  <si>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</si>
  <si>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</si>
  <si>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</si>
  <si>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</si>
  <si>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</si>
  <si>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</si>
  <si>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</si>
  <si>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</si>
  <si>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</si>
  <si>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</si>
  <si>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</si>
  <si>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</si>
  <si>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</si>
  <si>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</si>
  <si>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</si>
  <si>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</si>
  <si>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</si>
  <si>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</si>
  <si>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</si>
  <si>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</si>
  <si>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</si>
  <si>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</si>
  <si>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</si>
  <si>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</si>
  <si>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</si>
  <si>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</si>
  <si>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</si>
  <si>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</si>
  <si>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</si>
  <si>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</si>
  <si>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</si>
  <si>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</si>
  <si>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</si>
  <si>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</si>
  <si>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</si>
  <si>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</si>
  <si>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</si>
  <si>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</si>
  <si>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</si>
  <si>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</si>
  <si>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</si>
  <si>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</si>
  <si>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</si>
  <si>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</si>
  <si>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</si>
  <si>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</si>
  <si>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</si>
  <si>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</si>
  <si>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</si>
  <si>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</si>
  <si>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</si>
  <si>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</si>
  <si>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</si>
  <si>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</si>
  <si>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</si>
  <si>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</si>
  <si>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</si>
  <si>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</si>
  <si>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</si>
  <si>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</si>
  <si>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</si>
  <si>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</si>
  <si>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</si>
  <si>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</si>
  <si>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</si>
  <si>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</si>
  <si>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</si>
  <si>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</si>
  <si>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</si>
  <si>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</si>
  <si>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</si>
  <si>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</si>
  <si>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</si>
  <si>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</si>
  <si>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</si>
  <si>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</si>
  <si>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</si>
  <si>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</si>
  <si>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</si>
  <si>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</si>
  <si>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</si>
  <si>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</si>
  <si>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</si>
  <si>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PCM-20251029-00002886</t>
  </si>
  <si>
    <t xml:space="preserve">Team at site TS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</si>
  <si>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</si>
  <si>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</si>
  <si>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</si>
  <si>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</si>
  <si>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</si>
  <si>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</si>
  <si>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</si>
  <si>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</si>
  <si>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</si>
  <si>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</si>
  <si>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</si>
  <si>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</si>
  <si>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</si>
  <si>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</si>
  <si>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</si>
  <si>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</si>
  <si>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</si>
  <si>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</si>
  <si>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</si>
  <si>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</si>
  <si>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PCM-20251029-00002830</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</si>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</sst>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2" totalsRowShown="0" headerRowDxfId="48" dataDxfId="47" headerRowBorderDxfId="45" tableBorderDxfId="46" totalsRowBorderDxfId="44">
  <autoFilter ref="A1:L16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3" totalsRowShown="0" headerRowDxfId="31" dataDxfId="30" headerRowBorderDxfId="28" tableBorderDxfId="29">
  <autoFilter ref="A1:L42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D7" sqref="D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296.98268518518307</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0.36374999999679858</v>
      </c>
      <c r="H3" s="136">
        <v>45958.802337962959</v>
      </c>
      <c r="I3" s="134" t="str">
        <f>IFERROR(VLOOKUP(D3,DB!A:F,6,0),"")</f>
        <v>SCECO</v>
      </c>
      <c r="J3" s="134" t="str">
        <f>IFERROR(VLOOKUP(D3,DB!A:G,7,0),"")</f>
        <v>Dead</v>
      </c>
      <c r="K3" s="171" t="s">
        <v>39024</v>
      </c>
      <c r="L3" s="139" t="str">
        <f>IFERROR(VLOOKUP(D3,DB!A:I,9,0),"")</f>
        <v>Latis</v>
      </c>
    </row>
    <row r="4" spans="1:15" ht="15" customHeight="1">
      <c r="A4" s="133"/>
      <c r="B4" s="134" t="str">
        <f>IFERROR(VLOOKUP(D4,DB!A:K,11,0),"")</f>
        <v/>
      </c>
      <c r="C4" s="134"/>
      <c r="D4" s="134"/>
      <c r="E4" s="135"/>
      <c r="F4" s="136"/>
      <c r="G4" s="137">
        <f ca="1">IFERROR(NOW()-F4,"")</f>
        <v>45959.931111111109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45959.931111111109</v>
      </c>
      <c r="H5" s="136"/>
      <c r="I5" s="134" t="str">
        <f>IFERROR(VLOOKUP(D5,DB!A:F,6,0),"")</f>
        <v/>
      </c>
      <c r="J5" s="134" t="str">
        <f>IFERROR(VLOOKUP(D5,DB!A:G,7,0),"")</f>
        <v/>
      </c>
      <c r="K5" s="138"/>
      <c r="L5" s="139" t="str">
        <f>IFERROR(VLOOKUP(D5,DB!A:I,9,0),"")</f>
        <v/>
      </c>
    </row>
    <row r="6" spans="1:15" ht="15" customHeight="1">
      <c r="A6" s="133"/>
      <c r="B6" s="134" t="str">
        <f>IFERROR(VLOOKUP(D6,DB!A:K,11,0),"")</f>
        <v/>
      </c>
      <c r="C6" s="134"/>
      <c r="D6" s="172"/>
      <c r="E6" s="135"/>
      <c r="F6" s="136"/>
      <c r="G6" s="137">
        <f ca="1">IFERROR(NOW()-F6,"")</f>
        <v>45959.931111111109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45959.931111111109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45959.931111111109</v>
      </c>
      <c r="H8" s="136"/>
      <c r="I8" s="134" t="str">
        <f>IFERROR(VLOOKUP(D8,DB!A:F,6,0),"")</f>
        <v/>
      </c>
      <c r="J8" s="134" t="str">
        <f>IFERROR(VLOOKUP(D8,DB!A:G,7,0),"")</f>
        <v/>
      </c>
      <c r="K8" s="138"/>
      <c r="L8" s="139" t="str">
        <f>IFERROR(VLOOKUP(D8,DB!A:I,9,0),"")</f>
        <v/>
      </c>
    </row>
    <row r="9" spans="1:15" ht="15" customHeight="1">
      <c r="A9" s="133"/>
      <c r="B9" s="134" t="str">
        <f>IFERROR(VLOOKUP(D9,DB!A:K,11,0),"")</f>
        <v/>
      </c>
      <c r="C9" s="134"/>
      <c r="D9" s="172"/>
      <c r="E9" s="135"/>
      <c r="F9" s="136"/>
      <c r="G9" s="137">
        <f ca="1">IFERROR(NOW()-F9,"")</f>
        <v>45959.931111111109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45959.931111111109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45959.931111111109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45959.931111111109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45959.931111111109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45959.931111111109</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45959.931111111109</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45959.931111111109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45959.931111111109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45959.931111111109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45959.931111111109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45959.931111111109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45959.931111111109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45959.931111111109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45959.931111111109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45959.931111111109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45959.931111111109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45959.931111111109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45959.931111111109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45959.931111111109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45959.931111111109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45959.931111111109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45959.931111111109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45959.931111111109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45959.931111111109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45959.931111111109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45959.931111111109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45959.931111111109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45959.931111111109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45959.931111111109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45959.931111111109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45959.931111111109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45959.931111111109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45959.931111111109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45959.931111111109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45959.931111111109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45959.931111111109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45959.931111111109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45959.931111111109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45959.931111111109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45959.931111111109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45959.931111111109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45959.931111111109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45959.931111111109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45959.931111111109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45959.931111111109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45959.931111111109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45959.931111111109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45959.931111111109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45959.931111111109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45959.931111111109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45959.931111111109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45959.931111111109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45959.931111111109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45959.931111111109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45959.931111111109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45959.931111111109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45959.931111111109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45959.931111111109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45959.931111111109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45959.931111111109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45959.931111111109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45959.931111111109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45959.931111111109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45959.931111111109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45959.931111111109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45959.931111111109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45959.931111111109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45959.931111111109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45959.931111111109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45959.931111111109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45959.931111111109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45959.931111111109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45959.931111111109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45959.931111111109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45959.931111111109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45959.931111111109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45959.931111111109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45959.931111111109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45959.931111111109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45959.931111111109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45959.931111111109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45959.931111111109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45959.931111111109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45959.931111111109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45959.931111111109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45959.931111111109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45959.931111111109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45959.931111111109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45959.931111111109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45959.931111111109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45959.931111111109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45959.931111111109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45959.931111111109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45959.931111111109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45959.931111111109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45959.931111111109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45959.931111111109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45959.931111111109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45959.931111111109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45959.931111111109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45959.931111111109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45959.931111111109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45959.931111111109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45959.931111111109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45959.931111111109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45959.931111111109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45959.931111111109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45959.931111111109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45959.931111111109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45959.931111111109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45959.931111111109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45959.931111111109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45959.931111111109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45959.931111111109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45959.931111111109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45959.931111111109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45959.931111111109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45959.931111111109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45959.931111111109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45959.931111111109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45959.931111111109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45959.931111111109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45959.931111111109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45959.931111111109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45959.931111111109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45959.931111111109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45959.931111111109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45959.931111111109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45959.931111111109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45959.931111111109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45959.931111111109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45959.931111111109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45959.931111111109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45959.931111111109</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45959.931111111109</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45959.931111111109</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45959.931111111109</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45959.931111111109</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3D12A9EA-88A7-4E89-AD03-4D5420E9D81C}"/>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K12" sqref="K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134.93127314814774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1.1890277777783922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45959.931111111109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45959.931111111109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45959.931111111109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45959.931111111109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45959.931111111109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45959.931111111109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45959.931111111109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45959.931111111109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45959.931111111109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45959.931111111109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45959.931111111109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45959.931111111109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45959.931111111109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45959.931111111109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45959.931111111109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45959.931111111109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45959.931111111109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45959.931111111109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45959.931111111109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45959.931111111109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45959.931111111109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45959.931111111109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45959.931111111109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45959.931111111109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45959.931111111109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45959.931111111109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45959.931111111109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45959.931111111109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45959.931111111109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45959.931111111109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45959.931111111109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45959.931111111109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45959.931111111109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45959.931111111109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45959.931111111109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45959.931111111109</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45959.931111111109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45959.931111111109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45959.931111111109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45959.931111111109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45959.931111111109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45959.931111111109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45959.931111111109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45959.931111111109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45959.931111111109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45959.931111111109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45959.931111111109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45959.931111111109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45959.931111111109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45959.931111111109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45959.931111111109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45959.931111111109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45959.931111111109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45959.931111111109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45959.931111111109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45959.931111111109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45959.931111111109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45959.931111111109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45959.931111111109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45959.931111111109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45959.931111111109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45959.931111111109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45959.931111111109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45959.931111111109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45959.931111111109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45959.931111111109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45959.931111111109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45959.931111111109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45959.931111111109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45959.931111111109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45959.931111111109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45959.931111111109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45959.931111111109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45959.931111111109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45959.931111111109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45959.931111111109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45959.931111111109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45959.931111111109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45959.931111111109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45959.931111111109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45959.931111111109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45959.931111111109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45959.931111111109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45959.931111111109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45959.931111111109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45959.931111111109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45959.931111111109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45959.931111111109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45959.931111111109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45959.931111111109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45959.931111111109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45959.931111111109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45959.931111111109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45959.931111111109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45959.931111111109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45959.931111111109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45959.931111111109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45959.931111111109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45959.931111111109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45959.931111111109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45959.931111111109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45959.931111111109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45959.931111111109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45959.931111111109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45959.931111111109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45959.931111111109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45959.931111111109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45959.931111111109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45959.931111111109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45959.931111111109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45959.931111111109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45959.931111111109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45959.931111111109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45959.931111111109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45959.931111111109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45959.931111111109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45959.931111111109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45959.931111111109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45959.931111111109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45959.931111111109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45959.931111111109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45959.931111111109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45959.931111111109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45959.931111111109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45959.931111111109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45959.931111111109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45959.931111111109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45959.931111111109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45959.931111111109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45959.931111111109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45959.931111111109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45959.931111111109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45959.931111111109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45959.931111111109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45959.931111111109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45959.931111111109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45959.931111111109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45959.931111111109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45959.931111111109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45959.931111111109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45959.931111111109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45959.931111111109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45959.931111111109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45959.931111111109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45959.931111111109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45959.931111111109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45959.931111111109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45959.931111111109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45959.931111111109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45959.931111111109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45959.931111111109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45959.931111111109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45959.931111111109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45959.931111111109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45959.931111111109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45959.931111111109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45959.931111111109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45959.931111111109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45959.931111111109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45959.931111111109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45959.931111111109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45959.931111111109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45959.931111111109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45959.931111111109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45959.931111111109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45959.931111111109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45959.931111111109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45959.931111111109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45959.931111111109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45959.931111111109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45959.931111111109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45959.931111111109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45959.931111111109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45959.931111111109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45959.931111111109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45959.931111111109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45959.931111111109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45959.931111111109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45959.931111111109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45959.931111111109</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abSelected="1" workbookViewId="0">
      <selection activeCell="F9" sqref="F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9221</v>
      </c>
      <c r="E2" s="18" t="s">
        <v>39021</v>
      </c>
      <c r="F2" s="20">
        <v>45959.928171296298</v>
      </c>
      <c r="G2" s="21">
        <f t="shared" ref="G2:G58" ca="1" si="0">IFERROR(NOW()-F2,"-")</f>
        <v>2.9398148108157329E-3</v>
      </c>
      <c r="H2" s="22">
        <v>45959.921400462961</v>
      </c>
      <c r="I2" s="19" t="str">
        <f>IFERROR(VLOOKUP(D2,DB!A:F,6,0),"")</f>
        <v>SCECO</v>
      </c>
      <c r="J2" s="18" t="str">
        <f>IFERROR(VLOOKUP(D2,DB!A:G,7,0),"")</f>
        <v>Good</v>
      </c>
      <c r="K2" s="46" t="s">
        <v>39110</v>
      </c>
      <c r="L2" s="23" t="str">
        <f>IFERROR(VLOOKUP(D2,DB!A:I,9,0),"")</f>
        <v>Latis</v>
      </c>
    </row>
    <row r="3" spans="1:13" ht="15" customHeight="1">
      <c r="A3" s="19"/>
      <c r="B3" s="63" t="str">
        <f>IFERROR(VLOOKUP(D3,DB!A:K,11,0),"")</f>
        <v/>
      </c>
      <c r="C3" s="18"/>
      <c r="D3" s="18"/>
      <c r="E3" s="18"/>
      <c r="F3" s="20"/>
      <c r="G3" s="21">
        <f t="shared" ca="1" si="0"/>
        <v>45959.931111111109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45959.931111111109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45959.931111111109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45959.931111111109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45959.931111111109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45959.931111111109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45959.931111111109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45959.931111111109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45959.931111111109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45959.931111111109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45959.931111111109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45959.931111111109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45959.931111111109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45959.931111111109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45959.931111111109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45959.931111111109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45959.931111111109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45959.931111111109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45959.931111111109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45959.931111111109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45959.931111111109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45959.931111111109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45959.931111111109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45959.931111111109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45959.931111111109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45959.931111111109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45959.931111111109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45959.931111111109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45959.931111111109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45959.931111111109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45959.931111111109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45959.931111111109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45959.931111111109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45959.931111111109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45959.931111111109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45959.931111111109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45959.931111111109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45959.931111111109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45959.931111111109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45959.931111111109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45959.931111111109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45959.931111111109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45959.931111111109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45959.931111111109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45959.931111111109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45959.931111111109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45959.931111111109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45959.931111111109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45959.931111111109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45959.931111111109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45959.931111111109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45959.931111111109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45959.931111111109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45959.931111111109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45959.931111111109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45959.931111111109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45959.931111111109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45959.931111111109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45959.931111111109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45959.931111111109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45959.931111111109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45959.931111111109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45959.931111111109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45959.931111111109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45959.931111111109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45959.931111111109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45959.931111111109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45959.931111111109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45959.931111111109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45959.931111111109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45959.931111111109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45959.931111111109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45959.931111111109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45959.931111111109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45959.931111111109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45959.931111111109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45959.931111111109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45959.931111111109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45959.931111111109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45959.931111111109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45959.931111111109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45959.931111111109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45959.931111111109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45959.931111111109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45959.931111111109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45959.931111111109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45959.931111111109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45959.931111111109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45959.931111111109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45959.931111111109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45959.931111111109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45959.931111111109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45959.931111111109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45959.931111111109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45959.931111111109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45959.931111111109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45959.931111111109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45959.931111111109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45959.931111111109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45959.931111111109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45959.931111111109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45959.931111111109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45959.931111111109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45959.931111111109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45959.931111111109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45959.931111111109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45959.931111111109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45959.931111111109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45959.931111111109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45959.931111111109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45959.931111111109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45959.931111111109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45959.931111111109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45959.931111111109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45959.931111111109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45959.931111111109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45959.931111111109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45959.931111111109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45959.931111111109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45959.931111111109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45959.931111111109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45959.931111111109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45959.931111111109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45959.931111111109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45959.931111111109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45959.931111111109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45959.931111111109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45959.931111111109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45959.931111111109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45959.931111111109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45959.931111111109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45959.931111111109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45959.931111111109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45959.931111111109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45959.931111111109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45959.931111111109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45959.931111111109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45959.931111111109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45959.931111111109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45959.931111111109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45959.931111111109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45959.931111111109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45959.931111111109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45959.931111111109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45959.931111111109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45959.931111111109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45959.931111111109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45959.931111111109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45959.931111111109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45959.931111111109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45959.931111111109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45959.931111111109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45959.931111111109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45959.931111111109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45959.931111111109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45959.931111111109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45959.931111111109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45959.931111111109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45959.931111111109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45959.931111111109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45959.931111111109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45959.931111111109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45959.931111111109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45959.931111111109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45959.931111111109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45959.931111111109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45959.931111111109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45959.931111111109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45959.931111111109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45959.931111111109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45959.931111111109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45959.931111111109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45959.931111111109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45959.931111111109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45959.931111111109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45959.931111111109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45959.931111111109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45959.931111111109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45959.931111111109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45959.931111111109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45959.931111111109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45959.931111111109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45959.931111111109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45959.931111111109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45959.931111111109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45959.931111111109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45959.931111111109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45959.931111111109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45959.931111111109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45959.931111111109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45959.931111111109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45959.931111111109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45959.931111111109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45959.931111111109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45959.931111111109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45959.931111111109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45959.931111111109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45959.931111111109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45959.931111111109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45959.931111111109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45959.931111111109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45959.931111111109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45959.931111111109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45959.931111111109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45959.931111111109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45959.931111111109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45959.931111111109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45959.931111111109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45959.931111111109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45959.931111111109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45959.931111111109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45959.931111111109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45959.931111111109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45959.931111111109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45959.931111111109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45959.931111111109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45959.931111111109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45959.931111111109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45959.931111111109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45959.931111111109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45959.931111111109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45959.931111111109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45959.931111111109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45959.931111111109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45959.931111111109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45959.931111111109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45959.931111111109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45959.931111111109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45959.931111111109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45959.931111111109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45959.931111111109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45959.931111111109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45959.931111111109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45959.931111111109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45959.931111111109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45959.931111111109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45959.931111111109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45959.931111111109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45959.931111111109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45959.931111111109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45959.931111111109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45959.931111111109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45959.931111111109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45959.931111111109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45959.931111111109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45959.931111111109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45959.931111111109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45959.931111111109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45959.931111111109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45959.931111111109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45959.931111111109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45959.931111111109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45959.931111111109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45959.931111111109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45959.931111111109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45959.931111111109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45959.931111111109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45959.931111111109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45959.931111111109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45959.931111111109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45959.931111111109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45959.931111111109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45959.931111111109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45959.931111111109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45959.931111111109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45959.931111111109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45959.931111111109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45959.931111111109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45959.931111111109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45959.931111111109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45959.931111111109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45959.931111111109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45959.931111111109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45959.931111111109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45959.931111111109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45959.931111111109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45959.931111111109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45959.931111111109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45959.931111111109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45959.931111111109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45959.931111111109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45959.931111111109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45959.931111111109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45959.931111111109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45959.931111111109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45959.931111111109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45959.931111111109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45959.931111111109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45959.931111111109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45959.931111111109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45959.931111111109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45959.931111111109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45959.931111111109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45959.931111111109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45959.931111111109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45959.931111111109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45959.931111111109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45959.931111111109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45959.931111111109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45959.931111111109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45959.931111111109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45959.931111111109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45959.931111111109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45959.931111111109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45959.931111111109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45959.931111111109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45959.931111111109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45959.931111111109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45959.931111111109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45959.931111111109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45959.931111111109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45959.931111111109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45959.931111111109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45959.931111111109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45959.931111111109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45959.931111111109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45959.931111111109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45959.931111111109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45959.931111111109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45959.931111111109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45959.931111111109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45959.931111111109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45959.931111111109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45959.931111111109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45959.931111111109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45959.931111111109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45959.931111111109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45959.931111111109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45959.931111111109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45959.931111111109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45959.931111111109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45959.931111111109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45959.931111111109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45959.931111111109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45959.931111111109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45959.931111111109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45959.931111111109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45959.931111111109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45959.931111111109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45959.931111111109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45959.931111111109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45959.931111111109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45959.931111111109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45959.931111111109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45959.931111111109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45959.931111111109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45959.931111111109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45959.931111111109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45959.931111111109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45959.931111111109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45959.931111111109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45959.931111111109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45959.931111111109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45959.931111111109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45959.931111111109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45959.931111111109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45959.931111111109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45959.931111111109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45959.931111111109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45959.931111111109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45959.931111111109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45959.931111111109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45959.931111111109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45959.931111111109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45959.931111111109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45959.931111111109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45959.931111111109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45959.931111111109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45959.931111111109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45959.931111111109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45959.931111111109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45959.931111111109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45959.931111111109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45959.931111111109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45959.931111111109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45959.931111111109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45959.931111111109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45959.931111111109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45959.931111111109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45959.931111111109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45959.931111111109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45959.931111111109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45959.931111111109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45959.931111111109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45959.931111111109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45959.931111111109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45959.931111111109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45959.931111111109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45959.931111111109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45959.931111111109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45959.931111111109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45959.931111111109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45959.931111111109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45959.931111111109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45959.931111111109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45959.931111111109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45959.931111111109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45959.931111111109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45959.931111111109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45959.931111111109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45959.931111111109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45959.931111111109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45959.931111111109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45959.931111111109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45959.931111111109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45959.931111111109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45959.931111111109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45959.931111111109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45959.931111111109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45959.931111111109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45959.931111111109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45959.931111111109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45959.931111111109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45959.931111111109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45959.931111111109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45959.931111111109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45959.931111111109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45959.931111111109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45959.931111111109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45959.931111111109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45959.931111111109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45959.931111111109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45959.931111111109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45959.931111111109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45959.931111111109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45959.931111111109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45959.931111111109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45959.931111111109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45959.931111111109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45959.931111111109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45959.931111111109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45959.931111111109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45959.931111111109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45959.931111111109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45959.931111111109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45959.931111111109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45959.931111111109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45959.931111111109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45959.931111111109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45959.931111111109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45959.931111111109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45959.931111111109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45959.931111111109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45959.931111111109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45959.931111111109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45959.931111111109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45959.931111111109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45959.931111111109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45959.931111111109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45959.931111111109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45959.931111111109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45959.931111111109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45959.931111111109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45959.931111111109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45959.931111111109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45959.931111111109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45959.931111111109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45959.931111111109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45959.931111111109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45959.931111111109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45959.931111111109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45959.931111111109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45959.931111111109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45959.931111111109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45959.931111111109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45959.931111111109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45959.931111111109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45959.931111111109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45959.931111111109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45959.931111111109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45959.931111111109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45959.931111111109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45959.931111111109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45959.931111111109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45959.931111111109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45959.931111111109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45959.931111111109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45959.931111111109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45959.931111111109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45959.931111111109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45959.931111111109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45959.931111111109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45959.931111111109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45959.931111111109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45959.931111111109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45959.931111111109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45959.931111111109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45959.931111111109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45959.931111111109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45959.931111111109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45959.931111111109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45959.931111111109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45959.931111111109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45959.931111111109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45959.931111111109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45959.931111111109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45959.931111111109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45959.931111111109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45959.931111111109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45959.931111111109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45959.931111111109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45959.931111111109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45959.931111111109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45959.931111111109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45959.931111111109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45959.931111111109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45959.931111111109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45959.931111111109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45959.931111111109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45959.931111111109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45959.931111111109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45959.931111111109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45959.931111111109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45959.931111111109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45959.931111111109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45959.931111111109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45959.931111111109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45959.931111111109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45959.931111111109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45959.931111111109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45959.931111111109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45959.931111111109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45959.931111111109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45959.931111111109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45959.931111111109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45959.931111111109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45959.931111111109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45959.931111111109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45959.931111111109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45959.931111111109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45959.931111111109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45959.931111111109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45959.931111111109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45959.931111111109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45959.931111111109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45959.931111111109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45959.931111111109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45959.931111111109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45959.931111111109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45959.931111111109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45959.931111111109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45959.931111111109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45959.931111111109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45959.931111111109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45959.931111111109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45959.931111111109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45959.931111111109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45959.931111111109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45959.931111111109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45959.931111111109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45959.931111111109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45959.931111111109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45959.931111111109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45959.931111111109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45959.931111111109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45959.931111111109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45959.931111111109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45959.931111111109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45959.931111111109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45959.931111111109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45959.931111111109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45959.931111111109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45959.931111111109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45959.931111111109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45959.931111111109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45959.931111111109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45959.931111111109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45959.931111111109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45959.931111111109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45959.931111111109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45959.931111111109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45959.931111111109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45959.931111111109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45959.931111111109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45959.931111111109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45959.931111111109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45959.931111111109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45959.931111111109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45959.931111111109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45959.931111111109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45959.931111111109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45959.931111111109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45959.931111111109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45959.931111111109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45959.931111111109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45959.931111111109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45959.931111111109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45959.931111111109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45959.931111111109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45959.931111111109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45959.931111111109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45959.931111111109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45959.931111111109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45959.931111111109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45959.931111111109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45959.931111111109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45959.931111111109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45959.931111111109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45959.931111111109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45959.931111111109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45959.931111111109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45959.931111111109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45959.931111111109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45959.931111111109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45959.931111111109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45959.931111111109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45959.931111111109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45959.931111111109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45959.931111111109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45959.931111111109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45959.931111111109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45959.931111111109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45959.931111111109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45959.931111111109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45959.931111111109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45959.931111111109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45959.931111111109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45959.931111111109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45959.931111111109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45959.931111111109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45959.931111111109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45959.931111111109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45959.931111111109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45959.931111111109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45959.931111111109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45959.931111111109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45959.931111111109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45959.931111111109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45959.931111111109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45959.931111111109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45959.931111111109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45959.931111111109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45959.931111111109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45959.931111111109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45959.931111111109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45959.931111111109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45959.931111111109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45959.931111111109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45959.931111111109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45959.931111111109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45959.931111111109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45959.931111111109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45959.931111111109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45959.931111111109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45959.931111111109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45959.931111111109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45959.931111111109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45959.931111111109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45959.931111111109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45959.931111111109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45959.931111111109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45959.931111111109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45959.931111111109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45959.931111111109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45959.931111111109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45959.931111111109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45959.931111111109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45959.931111111109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45959.931111111109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45959.931111111109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45959.931111111109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45959.931111111109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45959.931111111109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45959.931111111109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45959.931111111109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45959.931111111109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45959.931111111109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45959.931111111109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45959.931111111109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45959.931111111109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45959.931111111109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45959.931111111109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45959.931111111109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45959.931111111109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45959.931111111109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45959.931111111109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45959.931111111109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45959.931111111109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45959.931111111109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45959.931111111109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45959.931111111109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45959.931111111109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45959.931111111109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45959.931111111109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45959.931111111109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45959.931111111109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45959.931111111109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45959.931111111109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45959.931111111109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45959.931111111109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45959.931111111109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45959.931111111109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45959.931111111109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45959.931111111109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45959.931111111109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45959.931111111109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45959.931111111109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45959.931111111109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45959.931111111109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45959.931111111109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45959.931111111109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45959.931111111109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45959.931111111109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45959.931111111109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45959.931111111109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45959.931111111109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45959.931111111109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45959.931111111109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45959.931111111109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45959.931111111109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45959.931111111109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45959.931111111109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45959.931111111109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45959.931111111109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45959.931111111109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45959.931111111109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45959.931111111109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45959.931111111109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45959.931111111109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45959.931111111109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45959.931111111109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45959.931111111109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45959.931111111109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45959.931111111109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45959.931111111109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45959.931111111109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45959.931111111109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45959.931111111109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45959.931111111109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45959.931111111109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45959.931111111109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45959.931111111109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45959.931111111109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45959.931111111109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45959.931111111109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45959.931111111109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45959.931111111109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45959.931111111109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45959.931111111109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45959.931111111109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45959.931111111109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45959.931111111109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45959.931111111109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45959.931111111109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45959.931111111109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45959.931111111109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45959.931111111109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45959.931111111109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45959.931111111109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45959.931111111109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45959.931111111109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45959.931111111109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45959.931111111109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45959.931111111109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45959.931111111109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45959.931111111109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45959.931111111109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45959.931111111109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45959.931111111109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45959.931111111109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45959.931111111109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45959.931111111109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45959.931111111109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45959.931111111109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45959.931111111109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45959.931111111109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45959.931111111109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45959.931111111109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45959.931111111109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45959.931111111109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45959.931111111109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45959.931111111109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45959.931111111109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45959.931111111109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45959.931111111109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45959.931111111109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45959.931111111109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45959.931111111109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45959.931111111109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45959.931111111109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45959.931111111109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45959.931111111109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45959.931111111109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45959.931111111109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45959.931111111109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45959.931111111109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45959.931111111109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45959.931111111109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45959.931111111109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45959.931111111109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45959.931111111109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45959.931111111109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45959.931111111109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45959.931111111109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45959.931111111109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45959.931111111109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45959.931111111109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45959.931111111109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45959.931111111109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45959.931111111109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45959.931111111109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45959.931111111109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45959.931111111109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45959.931111111109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45959.931111111109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45959.931111111109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45959.931111111109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45959.931111111109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45959.931111111109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45959.931111111109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45959.931111111109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45959.931111111109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45959.931111111109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45959.931111111109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45959.931111111109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45959.931111111109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45959.931111111109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45959.931111111109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45959.931111111109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45959.931111111109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45959.931111111109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45959.931111111109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45959.931111111109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45959.931111111109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45959.931111111109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45959.931111111109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45959.931111111109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45959.931111111109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45959.931111111109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45959.931111111109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45959.931111111109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45959.931111111109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45959.931111111109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45959.931111111109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45959.931111111109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45959.931111111109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45959.931111111109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45959.931111111109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45959.931111111109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45959.931111111109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45959.931111111109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45959.931111111109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45959.931111111109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45959.931111111109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45959.931111111109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45959.931111111109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45959.931111111109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45959.931111111109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45959.931111111109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45959.931111111109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45959.931111111109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45959.931111111109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45959.931111111109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45959.931111111109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45959.931111111109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45959.931111111109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45959.931111111109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45959.931111111109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45959.931111111109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45959.931111111109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45959.931111111109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45959.931111111109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45959.931111111109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45959.931111111109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45959.931111111109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45959.931111111109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45959.931111111109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45959.931111111109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45959.931111111109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45959.931111111109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45959.931111111109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45959.931111111109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45959.931111111109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45959.931111111109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45959.931111111109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45959.931111111109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45959.931111111109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45959.931111111109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45959.931111111109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45959.931111111109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45959.931111111109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45959.931111111109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45959.931111111109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45959.931111111109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45959.931111111109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45959.931111111109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45959.931111111109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45959.931111111109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45959.931111111109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45959.931111111109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45959.931111111109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45959.931111111109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45959.931111111109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45959.931111111109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45959.931111111109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45959.931111111109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45959.931111111109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45959.931111111109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45959.931111111109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45959.931111111109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45959.931111111109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45959.931111111109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45959.931111111109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45959.931111111109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45959.931111111109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45959.931111111109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45959.931111111109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45959.931111111109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45959.931111111109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45959.931111111109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45959.931111111109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45959.931111111109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45959.931111111109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45959.931111111109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45959.931111111109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45959.931111111109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45959.931111111109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45959.931111111109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45959.931111111109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45959.931111111109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45959.931111111109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45959.931111111109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45959.931111111109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45959.931111111109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45959.931111111109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45959.931111111109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45959.931111111109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45959.931111111109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45959.931111111109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45959.931111111109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45959.931111111109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45959.931111111109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45959.931111111109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45959.931111111109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45959.931111111109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45959.931111111109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45959.931111111109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45959.931111111109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45959.931111111109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45959.931111111109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45959.931111111109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45959.931111111109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45959.931111111109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45959.931111111109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45959.931111111109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45959.931111111109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45959.931111111109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45959.931111111109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45959.931111111109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45959.931111111109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45959.931111111109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45959.931111111109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45959.931111111109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45959.931111111109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45959.931111111109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45959.931111111109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45959.931111111109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45959.931111111109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45959.931111111109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45959.931111111109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45959.931111111109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45959.931111111109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45959.931111111109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45959.931111111109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45959.931111111109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45959.931111111109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45959.931111111109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45959.931111111109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45959.931111111109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45959.931111111109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45959.931111111109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45959.931111111109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45959.931111111109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45959.931111111109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45959.931111111109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45959.931111111109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45959.931111111109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45959.931111111109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45959.931111111109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45959.931111111109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45959.931111111109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45959.931111111109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45959.931111111109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45959.931111111109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45959.931111111109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45959.931111111109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45959.931111111109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45959.931111111109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45959.931111111109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45959.931111111109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45959.931111111109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45959.931111111109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45959.931111111109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45959.931111111109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45959.931111111109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45959.931111111109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45959.931111111109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45959.931111111109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45959.931111111109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45959.931111111109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45959.931111111109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45959.931111111109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45959.931111111109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45959.931111111109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45959.931111111109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45959.931111111109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45959.931111111109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45959.931111111109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45959.931111111109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45959.931111111109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45959.931111111109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45959.931111111109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45959.931111111109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45959.931111111109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45959.931111111109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45959.931111111109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45959.931111111109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45959.931111111109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45959.931111111109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45959.931111111109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45959.931111111109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45959.931111111109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45959.931111111109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45959.931111111109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45959.931111111109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45959.931111111109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45959.931111111109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45959.931111111109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45959.931111111109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45959.931111111109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45959.931111111109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45959.931111111109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45959.931111111109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45959.931111111109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45959.931111111109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45959.931111111109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45959.931111111109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45959.931111111109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45959.931111111109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45959.931111111109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45959.931111111109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45959.931111111109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45959.931111111109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45959.931111111109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45959.931111111109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45959.931111111109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45959.931111111109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45959.931111111109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45959.931111111109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45959.931111111109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45959.931111111109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45959.931111111109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45959.931111111109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45959.931111111109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45959.931111111109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45959.931111111109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45959.931111111109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45959.931111111109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45959.931111111109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45959.931111111109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45959.931111111109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45959.931111111109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45959.931111111109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45959.931111111109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45959.931111111109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45959.931111111109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45959.931111111109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45959.931111111109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45959.931111111109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45959.931111111109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45959.931111111109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45959.931111111109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45959.931111111109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45959.931111111109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45959.931111111109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45959.931111111109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45959.931111111109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45959.931111111109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45959.931111111109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45959.931111111109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45959.931111111109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45959.931111111109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45959.931111111109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45959.931111111109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45959.931111111109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45959.931111111109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45959.931111111109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45959.931111111109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45959.931111111109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45959.931111111109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45959.931111111109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45959.931111111109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45959.931111111109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45959.931111111109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45959.931111111109</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2"/>
  <sheetViews>
    <sheetView workbookViewId="0">
      <selection activeCell="D14" sqref="D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256.45039351851301</v>
      </c>
      <c r="H2" s="99">
        <v>45703.474768518521</v>
      </c>
      <c r="I2" s="99" t="str">
        <f>IFERROR(VLOOKUP(D2,DB!A:F,6,0),"")</f>
        <v>SCECO</v>
      </c>
      <c r="J2" s="99" t="str">
        <f>IFERROR(VLOOKUP(D2,DB!A:G,7,0),"")</f>
        <v>Dead</v>
      </c>
      <c r="K2" s="101" t="s">
        <v>39112</v>
      </c>
      <c r="L2" s="94" t="str">
        <f>IFERROR(VLOOKUP(D2,DB!A:I,9,0),"")</f>
        <v>Latis</v>
      </c>
    </row>
    <row r="3" spans="1:16" ht="15" customHeight="1">
      <c r="A3" s="119"/>
      <c r="B3" s="119" t="str">
        <f>IFERROR(VLOOKUP(D3,DB!A:K,11,0),"")</f>
        <v/>
      </c>
      <c r="C3" s="120"/>
      <c r="D3" s="94"/>
      <c r="E3" s="98"/>
      <c r="F3" s="123"/>
      <c r="G3" s="124">
        <f ca="1">IFERROR(NOW()-F3,"")</f>
        <v>45959.931111111109</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45959.931111111109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45959.931111111109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45959.931111111109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45959.931111111109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45959.931111111109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45959.931111111109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45959.931111111109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45959.931111111109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45959.931111111109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45959.931111111109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45959.931111111109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45959.931111111109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45959.931111111109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45959.931111111109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45959.931111111109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45959.931111111109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45959.931111111109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45959.931111111109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45959.931111111109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45959.931111111109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45959.931111111109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45959.931111111109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45959.931111111109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45959.931111111109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45959.931111111109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45959.931111111109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45959.931111111109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45959.931111111109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45959.931111111109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45959.931111111109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45959.931111111109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45959.931111111109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45959.931111111109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45959.931111111109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45959.931111111109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45959.931111111109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45959.931111111109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45959.931111111109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45959.931111111109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45959.931111111109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45959.931111111109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45959.931111111109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45959.931111111109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45959.931111111109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45959.931111111109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45959.931111111109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45959.931111111109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45959.931111111109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45959.931111111109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45959.931111111109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45959.931111111109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45959.931111111109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45959.931111111109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45959.931111111109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45959.931111111109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45959.931111111109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45959.931111111109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45959.931111111109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45959.931111111109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45959.931111111109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45959.931111111109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45959.931111111109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45959.931111111109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45959.931111111109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45959.931111111109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45959.931111111109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45959.931111111109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45959.931111111109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45959.931111111109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45959.931111111109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45959.931111111109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45959.931111111109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45959.931111111109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45959.931111111109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45959.931111111109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45959.931111111109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45959.931111111109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45959.931111111109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45959.931111111109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45959.931111111109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45959.931111111109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45959.931111111109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45959.931111111109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45959.931111111109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45959.931111111109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45959.931111111109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45959.931111111109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45959.931111111109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45959.931111111109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45959.931111111109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45959.931111111109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45959.931111111109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45959.931111111109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45959.931111111109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45959.931111111109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45959.931111111109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45959.931111111109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45959.931111111109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45959.931111111109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45959.931111111109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45959.931111111109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45959.931111111109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45959.931111111109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45959.931111111109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45959.931111111109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45959.931111111109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45959.931111111109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45959.931111111109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45959.931111111109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45959.931111111109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45959.931111111109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45959.931111111109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45959.931111111109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45959.931111111109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45959.931111111109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45959.931111111109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45959.931111111109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45959.931111111109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45959.931111111109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45959.931111111109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45959.931111111109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45959.931111111109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45959.931111111109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45959.931111111109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45959.931111111109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45959.931111111109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45959.931111111109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45959.931111111109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45959.931111111109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45959.931111111109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45959.931111111109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45959.931111111109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45959.931111111109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45959.931111111109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45959.931111111109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45959.931111111109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45959.931111111109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45959.931111111109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45959.931111111109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45959.931111111109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45959.931111111109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45959.931111111109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45959.931111111109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45959.931111111109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45959.931111111109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45959.931111111109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45959.931111111109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45959.931111111109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45959.931111111109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45959.931111111109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45959.931111111109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45959.931111111109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45959.931111111109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45959.931111111109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45959.931111111109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45959.931111111109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45959.931111111109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45959.931111111109</v>
      </c>
      <c r="H161" s="123"/>
      <c r="I161" s="119" t="str">
        <f>IFERROR(VLOOKUP(D161,DB!A:F,6,0),"")</f>
        <v/>
      </c>
      <c r="J161" s="119" t="str">
        <f>IFERROR(VLOOKUP(D161,DB!A:G,7,0),"")</f>
        <v/>
      </c>
      <c r="K161" s="125"/>
      <c r="L161" s="121" t="str">
        <f>IFERROR(VLOOKUP(D161,DB!A:I,9,0),"")</f>
        <v/>
      </c>
    </row>
    <row r="162" spans="1:12" ht="15" customHeight="1">
      <c r="A162" s="126"/>
      <c r="B162" s="126" t="str">
        <f>IFERROR(VLOOKUP(D162,DB!A:K,11,0),"")</f>
        <v/>
      </c>
      <c r="C162" s="127"/>
      <c r="D162" s="128"/>
      <c r="E162" s="129"/>
      <c r="F162" s="130"/>
      <c r="G162" s="131">
        <f ca="1">IFERROR(NOW()-F162,"")</f>
        <v>45959.931111111109</v>
      </c>
      <c r="H162" s="130"/>
      <c r="I162" s="126" t="str">
        <f>IFERROR(VLOOKUP(D162,DB!A:F,6,0),"")</f>
        <v/>
      </c>
      <c r="J162" s="126" t="str">
        <f>IFERROR(VLOOKUP(D162,DB!A:G,7,0),"")</f>
        <v/>
      </c>
      <c r="K162" s="132"/>
      <c r="L162" s="128" t="str">
        <f>IFERROR(VLOOKUP(D162,DB!A:I,9,0),"")</f>
        <v/>
      </c>
    </row>
  </sheetData>
  <dataValidations count="2">
    <dataValidation allowBlank="1" showInputMessage="1" showErrorMessage="1" sqref="E1" xr:uid="{A4F81451-56CC-4543-9497-104C4E44EE4B}"/>
    <dataValidation type="list" allowBlank="1" showInputMessage="1" showErrorMessage="1" sqref="E2:E5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9" sqref="D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68.099050925920892</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33.742233796292567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11.269999999996799</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38224</v>
      </c>
      <c r="E5" s="152" t="s">
        <v>39102</v>
      </c>
      <c r="F5" s="153">
        <v>45959.68372685185</v>
      </c>
      <c r="G5" s="154">
        <f ca="1">IFERROR(NOW()-F5,"")</f>
        <v>0.247384259258979</v>
      </c>
      <c r="H5" s="153">
        <v>45959.661168981482</v>
      </c>
      <c r="I5" s="152" t="str">
        <f>IFERROR(VLOOKUP(D5,DB!A:F,6,0),"")</f>
        <v>SCECO</v>
      </c>
      <c r="J5" s="152" t="str">
        <f>IFERROR(VLOOKUP(D5,DB!A:G,7,0),"")</f>
        <v>Haj Removal</v>
      </c>
      <c r="K5" s="152" t="s">
        <v>39120</v>
      </c>
      <c r="L5" s="152" t="str">
        <f>IFERROR(VLOOKUP(D5,DB!A:I,9,0),"")</f>
        <v>Latis</v>
      </c>
    </row>
    <row r="6" spans="1:13" ht="30.75">
      <c r="A6" s="152" t="s">
        <v>39121</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39122</v>
      </c>
      <c r="L6" s="152" t="str">
        <f>IFERROR(VLOOKUP(D6,DB!A:I,9,0),"")</f>
        <v>Latis</v>
      </c>
    </row>
    <row r="7" spans="1:13" ht="30.75">
      <c r="A7" s="152" t="s">
        <v>39121</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39123</v>
      </c>
      <c r="L7" s="152" t="str">
        <f>IFERROR(VLOOKUP(D7,DB!A:I,9,0),"")</f>
        <v>Latis</v>
      </c>
    </row>
    <row r="8" spans="1:13" ht="15">
      <c r="A8" s="152" t="s">
        <v>39124</v>
      </c>
      <c r="B8" s="152" t="str">
        <f>IFERROR(VLOOKUP(D8,DB!A:K,11,0),"")</f>
        <v>R5</v>
      </c>
      <c r="C8" s="152">
        <v>1</v>
      </c>
      <c r="D8" s="152" t="s">
        <v>38388</v>
      </c>
      <c r="E8" s="152" t="s">
        <v>39021</v>
      </c>
      <c r="F8" s="153">
        <v>45959.776261574072</v>
      </c>
      <c r="G8" s="154">
        <f ca="1">IFERROR(NOW()-F8,"")</f>
        <v>0.15484953703708015</v>
      </c>
      <c r="H8" s="153">
        <v>45959.770173611112</v>
      </c>
      <c r="I8" s="152" t="str">
        <f>IFERROR(VLOOKUP(D8,DB!A:F,6,0),"")</f>
        <v>SCECO</v>
      </c>
      <c r="J8" s="152" t="str">
        <f>IFERROR(VLOOKUP(D8,DB!A:G,7,0),"")</f>
        <v>Good</v>
      </c>
      <c r="K8" s="152" t="s">
        <v>39125</v>
      </c>
      <c r="L8" s="152" t="str">
        <f>IFERROR(VLOOKUP(D8,DB!A:I,9,0),"")</f>
        <v>Latis</v>
      </c>
    </row>
    <row r="9" spans="1:13" ht="15">
      <c r="A9" s="152" t="s">
        <v>39126</v>
      </c>
      <c r="B9" s="152" t="str">
        <f>IFERROR(VLOOKUP(D9,DB!A:K,11,0),"")</f>
        <v>R5</v>
      </c>
      <c r="C9" s="152">
        <v>1</v>
      </c>
      <c r="D9" s="152" t="s">
        <v>38430</v>
      </c>
      <c r="E9" s="152" t="s">
        <v>39021</v>
      </c>
      <c r="F9" s="153">
        <v>45959.793969907405</v>
      </c>
      <c r="G9" s="154">
        <f ca="1">IFERROR(NOW()-F9,"")</f>
        <v>0.13714120370423188</v>
      </c>
      <c r="H9" s="153">
        <v>45959.786412037036</v>
      </c>
      <c r="I9" s="152" t="str">
        <f>IFERROR(VLOOKUP(D9,DB!A:F,6,0),"")</f>
        <v>SCECO</v>
      </c>
      <c r="J9" s="152" t="str">
        <f>IFERROR(VLOOKUP(D9,DB!A:G,7,0),"")</f>
        <v>Good</v>
      </c>
      <c r="K9" s="152" t="s">
        <v>39127</v>
      </c>
      <c r="L9" s="152" t="str">
        <f>IFERROR(VLOOKUP(D9,DB!A:I,9,0),"")</f>
        <v>Latis</v>
      </c>
    </row>
    <row r="10" spans="1:13" ht="15">
      <c r="A10" s="152" t="s">
        <v>39128</v>
      </c>
      <c r="B10" s="152" t="str">
        <f>IFERROR(VLOOKUP(D10,DB!A:K,11,0),"")</f>
        <v>R5</v>
      </c>
      <c r="C10" s="152">
        <v>2</v>
      </c>
      <c r="D10" s="152" t="s">
        <v>38407</v>
      </c>
      <c r="E10" s="152" t="s">
        <v>39021</v>
      </c>
      <c r="F10" s="153">
        <v>45959.801898148151</v>
      </c>
      <c r="G10" s="154">
        <f ca="1">IFERROR(NOW()-F10,"")</f>
        <v>0.12921296295826323</v>
      </c>
      <c r="H10" s="153">
        <v>45959.792569444442</v>
      </c>
      <c r="I10" s="152" t="str">
        <f>IFERROR(VLOOKUP(D10,DB!A:F,6,0),"")</f>
        <v>SCECO</v>
      </c>
      <c r="J10" s="152" t="str">
        <f>IFERROR(VLOOKUP(D10,DB!A:G,7,0),"")</f>
        <v>Good</v>
      </c>
      <c r="K10" s="152" t="s">
        <v>39129</v>
      </c>
      <c r="L10" s="152" t="str">
        <f>IFERROR(VLOOKUP(D10,DB!A:I,9,0),"")</f>
        <v>Latis</v>
      </c>
    </row>
    <row r="11" spans="1:13" ht="15">
      <c r="A11" s="152" t="s">
        <v>39130</v>
      </c>
      <c r="B11" s="152" t="str">
        <f>IFERROR(VLOOKUP(D11,DB!A:K,11,0),"")</f>
        <v>R5</v>
      </c>
      <c r="C11" s="152">
        <v>1</v>
      </c>
      <c r="D11" s="152" t="s">
        <v>38350</v>
      </c>
      <c r="E11" s="152" t="s">
        <v>39021</v>
      </c>
      <c r="F11" s="153">
        <v>45959.815092592595</v>
      </c>
      <c r="G11" s="154">
        <f ca="1">IFERROR(NOW()-F11,"")</f>
        <v>0.11601851851446554</v>
      </c>
      <c r="H11" s="153">
        <v>45959.809062499997</v>
      </c>
      <c r="I11" s="152" t="str">
        <f>IFERROR(VLOOKUP(D11,DB!A:F,6,0),"")</f>
        <v>SCECO</v>
      </c>
      <c r="J11" s="152" t="str">
        <f>IFERROR(VLOOKUP(D11,DB!A:G,7,0),"")</f>
        <v>Good</v>
      </c>
      <c r="K11" s="152" t="s">
        <v>39127</v>
      </c>
      <c r="L11" s="152" t="str">
        <f>IFERROR(VLOOKUP(D11,DB!A:I,9,0),"")</f>
        <v>Latis</v>
      </c>
    </row>
    <row r="12" spans="1:13" ht="15">
      <c r="A12" s="152"/>
      <c r="B12" s="152" t="str">
        <f>IFERROR(VLOOKUP(D12,DB!A:K,11,0),"")</f>
        <v/>
      </c>
      <c r="C12" s="152"/>
      <c r="D12" s="152"/>
      <c r="E12" s="152"/>
      <c r="F12" s="153"/>
      <c r="G12" s="154">
        <f ca="1">IFERROR(NOW()-F12,"")</f>
        <v>45959.931111111109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45959.931111111109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45959.931111111109</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45959.931111111109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45959.931111111109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45959.931111111109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45959.931111111109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45959.931111111109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45959.931111111109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45959.931111111109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45959.931111111109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45959.931111111109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45959.931111111109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45959.931111111109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45959.931111111109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45959.931111111109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45959.931111111109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45959.931111111109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45959.931111111109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45959.931111111109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45959.931111111109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45959.931111111109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45959.931111111109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45959.931111111109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45959.931111111109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45959.931111111109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45959.931111111109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45959.931111111109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45959.931111111109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45959.931111111109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45959.931111111109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45959.931111111109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45959.931111111109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45959.931111111109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45959.931111111109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45959.931111111109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45959.931111111109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45959.931111111109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45959.931111111109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45959.931111111109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45959.931111111109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45959.931111111109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45959.931111111109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45959.931111111109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45959.931111111109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45959.931111111109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45959.931111111109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45959.931111111109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45959.931111111109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45959.931111111109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45959.931111111109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45959.931111111109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45959.931111111109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45959.931111111109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45959.931111111109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45959.931111111109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45959.931111111109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45959.931111111109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45959.931111111109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45959.931111111109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45959.931111111109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45959.931111111109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45959.931111111109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45959.931111111109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45959.931111111109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45959.931111111109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45959.931111111109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45959.931111111109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45959.931111111109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45959.931111111109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45959.931111111109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45959.931111111109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45959.931111111109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45959.931111111109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45959.931111111109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45959.931111111109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45959.931111111109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45959.931111111109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45959.931111111109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45959.931111111109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45959.931111111109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45959.931111111109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45959.931111111109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45959.931111111109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45959.931111111109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45959.931111111109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45959.931111111109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45959.931111111109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45959.931111111109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45959.931111111109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45959.931111111109</v>
      </c>
      <c r="H102" s="153"/>
      <c r="I102" s="152" t="str">
        <f>IFERROR(VLOOKUP(D102,DB!A:F,6,0),"")</f>
        <v/>
      </c>
      <c r="J102" s="152" t="str">
        <f>IFERROR(VLOOKUP(D102,DB!A:G,7,0),"")</f>
        <v/>
      </c>
      <c r="K102" s="152"/>
      <c r="L102" s="152" t="str">
        <f>IFERROR(VLOOKUP(D102,DB!A:I,9,0),"")</f>
        <v/>
      </c>
    </row>
    <row r="103" spans="1:12" ht="15">
      <c r="A103" s="158"/>
      <c r="B103" s="158" t="str">
        <f>IFERROR(VLOOKUP(D103,DB!A:K,11,0),"")</f>
        <v/>
      </c>
      <c r="C103" s="158"/>
      <c r="D103" s="158"/>
      <c r="E103" s="158"/>
      <c r="F103" s="159"/>
      <c r="G103" s="160">
        <f ca="1">IFERROR(NOW()-F103,"")</f>
        <v>45959.931111111109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45959.931111111109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45959.931111111109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45959.931111111109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45959.931111111109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45959.931111111109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45959.931111111109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45959.931111111109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45959.931111111109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45959.931111111109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45959.931111111109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45959.931111111109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45959.931111111109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45959.931111111109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45959.931111111109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45959.931111111109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45959.931111111109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45959.931111111109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45959.931111111109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45959.931111111109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45959.931111111109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45959.931111111109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45959.931111111109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45959.931111111109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45959.931111111109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45959.931111111109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45959.931111111109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45959.931111111109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45959.931111111109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45959.931111111109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45959.931111111109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45959.931111111109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45959.931111111109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45959.931111111109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45959.931111111109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45959.931111111109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45959.931111111109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45959.931111111109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45959.931111111109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45959.931111111109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45959.931111111109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45959.931111111109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45959.931111111109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45959.931111111109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45959.931111111109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45959.931111111109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45959.931111111109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45959.931111111109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45959.931111111109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45959.931111111109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45959.931111111109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45959.931111111109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45959.931111111109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45959.931111111109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45959.931111111109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45959.931111111109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45959.931111111109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45959.931111111109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45959.931111111109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45959.931111111109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45959.931111111109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45959.931111111109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45959.931111111109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45959.931111111109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45959.931111111109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45959.931111111109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45959.931111111109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45959.931111111109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45959.931111111109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45959.931111111109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45959.931111111109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45959.931111111109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45959.931111111109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45959.931111111109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45959.931111111109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45959.931111111109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45959.931111111109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45959.931111111109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45959.931111111109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45959.931111111109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45959.931111111109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45959.931111111109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45959.931111111109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45959.931111111109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45959.931111111109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45959.931111111109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45959.931111111109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45959.931111111109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45959.931111111109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45959.931111111109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45959.931111111109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45959.931111111109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45959.931111111109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45959.931111111109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45959.931111111109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45959.931111111109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45959.931111111109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45959.931111111109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45959.931111111109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45959.931111111109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45959.931111111109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45959.931111111109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45959.931111111109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45959.931111111109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45959.931111111109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45959.931111111109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45959.931111111109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45959.931111111109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45959.931111111109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45959.931111111109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45959.931111111109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45959.931111111109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45959.931111111109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45959.931111111109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45959.931111111109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45959.931111111109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45959.931111111109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45959.931111111109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45959.931111111109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45959.931111111109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45959.931111111109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45959.931111111109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45959.931111111109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45959.931111111109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45959.931111111109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45959.931111111109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45959.931111111109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45959.931111111109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45959.931111111109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45959.931111111109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45959.931111111109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45959.931111111109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45959.931111111109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45959.931111111109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45959.931111111109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45959.931111111109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45959.931111111109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45959.931111111109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45959.931111111109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45959.931111111109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45959.931111111109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45959.931111111109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45959.931111111109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45959.931111111109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45959.931111111109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45959.931111111109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45959.931111111109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45959.931111111109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45959.931111111109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45959.931111111109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45959.931111111109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45959.931111111109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45959.931111111109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45959.931111111109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45959.931111111109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45959.931111111109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45959.931111111109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45959.931111111109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45959.931111111109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45959.931111111109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45959.931111111109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45959.931111111109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45959.931111111109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45959.931111111109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45959.931111111109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45959.931111111109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45959.931111111109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45959.931111111109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45959.931111111109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45959.931111111109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45959.931111111109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45959.931111111109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45959.931111111109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45959.931111111109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45959.931111111109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45959.931111111109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45959.931111111109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45959.931111111109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45959.931111111109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45959.931111111109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45959.931111111109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45959.931111111109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45959.931111111109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45959.931111111109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45959.931111111109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45959.931111111109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45959.931111111109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45959.931111111109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45959.931111111109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45959.931111111109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45959.931111111109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45959.931111111109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45959.931111111109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45959.931111111109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45959.931111111109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45959.931111111109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45959.931111111109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45959.931111111109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45959.931111111109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45959.931111111109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45959.931111111109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45959.931111111109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45959.931111111109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45959.931111111109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45959.931111111109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45959.931111111109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45959.931111111109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45959.931111111109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45959.931111111109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45959.931111111109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45959.931111111109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45959.931111111109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45959.931111111109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45959.931111111109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45959.931111111109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45959.931111111109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45959.931111111109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45959.931111111109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45959.931111111109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45959.931111111109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45959.931111111109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45959.931111111109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45959.931111111109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45959.931111111109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45959.931111111109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45959.931111111109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45959.931111111109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45959.931111111109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45959.931111111109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45959.931111111109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45959.931111111109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45959.931111111109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45959.931111111109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45959.931111111109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45959.931111111109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45959.931111111109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45959.931111111109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45959.931111111109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45959.931111111109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45959.931111111109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45959.931111111109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45959.931111111109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45959.931111111109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45959.931111111109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45959.931111111109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45959.931111111109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45959.931111111109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45959.931111111109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45959.931111111109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45959.931111111109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45959.931111111109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45959.931111111109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45959.931111111109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45959.931111111109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45959.931111111109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45959.931111111109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45959.931111111109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45959.931111111109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45959.931111111109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45959.931111111109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45959.931111111109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45959.931111111109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45959.931111111109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45959.931111111109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45959.931111111109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45959.931111111109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45959.931111111109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45959.931111111109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45959.931111111109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45959.931111111109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45959.931111111109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45959.931111111109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45959.931111111109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45959.931111111109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45959.931111111109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45959.931111111109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45959.931111111109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45959.931111111109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45959.931111111109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45959.931111111109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45959.931111111109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45959.931111111109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45959.931111111109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45959.931111111109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45959.931111111109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45959.931111111109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45959.931111111109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45959.931111111109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45959.931111111109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45959.931111111109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45959.931111111109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45959.931111111109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45959.931111111109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45959.931111111109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45959.931111111109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45959.931111111109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45959.931111111109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45959.931111111109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45959.931111111109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45959.931111111109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45959.931111111109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45959.931111111109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45959.931111111109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45959.931111111109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45959.931111111109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45959.931111111109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45959.931111111109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45959.931111111109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45959.931111111109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45959.931111111109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45959.931111111109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45959.931111111109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45959.931111111109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45959.931111111109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45959.931111111109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45959.931111111109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45959.931111111109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45959.931111111109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45959.931111111109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45959.931111111109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45959.931111111109</v>
      </c>
      <c r="H423" s="159"/>
      <c r="I423" s="158" t="str">
        <f>IFERROR(VLOOKUP(D423,DB!A:F,6,0),"")</f>
        <v/>
      </c>
      <c r="J423" s="158" t="str">
        <f>IFERROR(VLOOKUP(D423,DB!A:G,7,0),"")</f>
        <v/>
      </c>
      <c r="K423" s="158"/>
      <c r="L423" s="158" t="str">
        <f>IFERROR(VLOOKUP(D423,DB!A:I,9,0),"")</f>
        <v/>
      </c>
    </row>
    <row r="424" spans="1:12" ht="15"/>
    <row r="425" spans="1:12" ht="15"/>
    <row r="426" spans="1:12" ht="15"/>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33" ht="15"/>
    <row r="534" ht="15"/>
    <row r="536" ht="15"/>
    <row r="537" ht="15"/>
    <row r="538" ht="15"/>
    <row r="539" ht="15"/>
    <row r="541" ht="15"/>
    <row r="542" ht="15"/>
    <row r="549" ht="15"/>
    <row r="550" ht="15"/>
    <row r="551" ht="15"/>
    <row r="552" ht="15"/>
    <row r="553" ht="15"/>
    <row r="554" ht="15"/>
    <row r="557" ht="15"/>
    <row r="558" ht="15"/>
    <row r="559" ht="15"/>
    <row r="560" ht="15"/>
    <row r="561" ht="15"/>
    <row r="562" ht="15"/>
    <row r="563" ht="15"/>
    <row r="564" ht="15"/>
    <row r="565" ht="15"/>
    <row r="566" ht="15"/>
    <row r="567" ht="15"/>
    <row r="568"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4" ht="15"/>
    <row r="625" ht="15"/>
    <row r="662" ht="15"/>
    <row r="663" ht="15"/>
    <row r="664" ht="15"/>
    <row r="665" ht="15"/>
    <row r="666" ht="15"/>
    <row r="667" ht="15"/>
    <row r="668" ht="15"/>
    <row r="669" ht="15"/>
    <row r="670" ht="15"/>
    <row r="671"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2" ht="15"/>
    <row r="753" ht="15"/>
    <row r="754" ht="15"/>
    <row r="756" ht="15"/>
    <row r="757"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90" ht="15"/>
    <row r="791" ht="15"/>
    <row r="961" ht="15"/>
    <row r="962" ht="15"/>
    <row r="963" ht="15"/>
    <row r="964" ht="15"/>
    <row r="965" ht="15"/>
    <row r="966" ht="15"/>
    <row r="972" ht="15"/>
    <row r="973" ht="15"/>
    <row r="974" ht="15"/>
    <row r="975" ht="15"/>
    <row r="976" ht="15"/>
    <row r="977" ht="15"/>
    <row r="978"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9" ht="15"/>
    <row r="1030" ht="15"/>
    <row r="1036" ht="15"/>
    <row r="1037" ht="15"/>
    <row r="1039" ht="15"/>
    <row r="1040" ht="15"/>
    <row r="1041" ht="15"/>
    <row r="1042" ht="15"/>
    <row r="1043" ht="15"/>
    <row r="1044" ht="15"/>
    <row r="1045" ht="15"/>
    <row r="1047" ht="15"/>
    <row r="1048" ht="15"/>
    <row r="1049"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84" ht="15"/>
    <row r="1185" ht="15"/>
    <row r="1188" ht="15"/>
    <row r="1189" ht="15"/>
    <row r="1190" ht="15"/>
    <row r="1191" ht="15"/>
    <row r="1192" ht="15"/>
    <row r="1193" ht="15"/>
    <row r="1194" ht="15"/>
    <row r="1195" ht="15"/>
    <row r="1198" ht="15"/>
    <row r="1199" ht="15"/>
    <row r="1200" ht="15"/>
    <row r="1201" ht="15"/>
    <row r="1202" ht="15"/>
    <row r="1203" ht="15"/>
    <row r="1204" ht="15"/>
    <row r="1205" ht="15"/>
    <row r="1206" ht="15"/>
    <row r="1207" ht="15"/>
    <row r="1208" ht="15"/>
    <row r="1209" ht="15"/>
    <row r="1211" ht="15"/>
    <row r="1212" ht="15"/>
    <row r="1213" ht="15"/>
    <row r="1216" ht="15"/>
    <row r="1218" ht="15"/>
    <row r="1220" ht="15"/>
    <row r="1223" ht="15"/>
    <row r="1224" ht="15"/>
    <row r="1225" ht="15"/>
    <row r="1227" ht="15"/>
    <row r="1229" ht="15"/>
    <row r="1230" ht="15"/>
    <row r="1231" ht="15"/>
    <row r="1232" ht="15"/>
    <row r="1233" ht="15"/>
    <row r="1235" ht="15"/>
    <row r="1236" ht="15"/>
    <row r="1237" ht="15"/>
    <row r="1238" ht="15"/>
    <row r="1240" ht="15"/>
    <row r="1242" ht="15"/>
    <row r="1243" ht="15"/>
    <row r="1245" ht="15"/>
    <row r="1246" ht="15"/>
    <row r="1247" ht="15"/>
    <row r="1248" ht="15"/>
    <row r="1250" ht="15"/>
    <row r="1252" ht="15"/>
    <row r="1253" ht="15"/>
    <row r="1254" ht="15"/>
    <row r="1255" ht="15"/>
    <row r="1257" ht="15"/>
    <row r="1258" ht="15"/>
    <row r="1259" ht="15"/>
    <row r="1260" ht="15"/>
    <row r="1261" ht="15"/>
    <row r="1262" ht="15"/>
    <row r="1263" ht="15"/>
    <row r="1266" ht="15"/>
    <row r="1268" ht="15"/>
    <row r="1269" ht="15"/>
    <row r="1270" ht="15"/>
    <row r="1271" ht="15"/>
    <row r="1272" ht="15"/>
    <row r="1273" ht="15"/>
    <row r="1274" ht="15"/>
    <row r="1275" ht="15"/>
    <row r="1278" ht="15"/>
    <row r="1279" ht="15"/>
    <row r="1281" ht="15"/>
    <row r="1283" ht="15"/>
    <row r="1284" ht="15"/>
    <row r="1285" ht="15"/>
    <row r="1286" ht="15"/>
    <row r="1287" ht="15"/>
    <row r="1291" ht="15"/>
    <row r="1292" ht="15"/>
    <row r="1294" ht="15"/>
    <row r="1295" ht="15"/>
    <row r="1298" ht="15"/>
    <row r="1299" ht="15"/>
    <row r="1300" ht="15"/>
  </sheetData>
  <dataValidations count="2">
    <dataValidation allowBlank="1" showInputMessage="1" showErrorMessage="1" sqref="E1" xr:uid="{920C6338-E771-4DAE-8C89-92A9093EA4DE}"/>
    <dataValidation type="list" allowBlank="1" showInputMessage="1" showErrorMessage="1" sqref="E2:E42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F8" sqref="F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30015</v>
      </c>
      <c r="E2" s="106" t="s">
        <v>39021</v>
      </c>
      <c r="F2" s="107">
        <v>45959.903634259259</v>
      </c>
      <c r="G2" s="77">
        <f ca="1">IFERROR(NOW()-F2,"-")</f>
        <v>2.7476851850224193E-2</v>
      </c>
      <c r="H2" s="107">
        <v>45959.897939814815</v>
      </c>
      <c r="I2" s="103" t="str">
        <f>IFERROR(VLOOKUP(D2,DB!A:F,6,0),"")</f>
        <v>SCECO</v>
      </c>
      <c r="J2" s="102" t="str">
        <f>IFERROR(VLOOKUP(D2,DB!A:G,7,0),"")</f>
        <v>Dead</v>
      </c>
      <c r="K2" s="108" t="s">
        <v>39132</v>
      </c>
      <c r="L2" s="109" t="str">
        <f>IFERROR(VLOOKUP(D2,DB!A:I,9,0),"")</f>
        <v>Latis</v>
      </c>
    </row>
    <row r="3" spans="1:16383" ht="31.5" customHeight="1">
      <c r="A3" s="104"/>
      <c r="B3" s="103" t="str">
        <f>IFERROR(VLOOKUP(D3,DB!A:K,11,0),"")</f>
        <v/>
      </c>
      <c r="C3" s="105"/>
      <c r="D3" s="103"/>
      <c r="E3" s="106"/>
      <c r="F3" s="107"/>
      <c r="G3" s="77">
        <f ca="1">IFERROR(NOW()-F3,"-")</f>
        <v>45959.931111111109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45959.931111111109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45959.931111111109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45959.931111111109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45959.931111111109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45959.931111111109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45959.931111111109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45959.931111111109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45959.931111111109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45959.931111111109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45959.931111111109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45959.931111111109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45959.931111111109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45959.931111111109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45959.931111111109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45959.931111111109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45959.931111111109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45959.931111111109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45959.931111111109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45959.931111111109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45959.931111111109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45959.931111111109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45959.931111111109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45959.931111111109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45959.931111111109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45959.931111111109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45959.931111111109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45959.931111111109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45959.931111111109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45959.931111111109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45959.931111111109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45959.931111111109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45959.931111111109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45959.931111111109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45959.931111111109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45959.931111111109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45959.931111111109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45959.931111111109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45959.931111111109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45959.931111111109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45959.931111111109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45959.931111111109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45959.931111111109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45959.931111111109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45959.931111111109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45959.931111111109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45959.931111111109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45959.931111111109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45959.931111111109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45959.931111111109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45959.931111111109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45959.931111111109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45959.931111111109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45959.931111111109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45959.931111111109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45959.931111111109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45959.931111111109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45959.931111111109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45959.931111111109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45959.931111111109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45959.931111111109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45959.931111111109</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2025-10-29T19:21:10Z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