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964" documentId="13_ncr:1_{F6CB121F-512D-4AA6-A0C1-0FB36C537598}" xr6:coauthVersionLast="47" xr6:coauthVersionMax="47" xr10:uidLastSave="{320B6A4E-8F1C-408F-8BDD-430CDEB231F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I2" i="6"/>
  <c r="I3" i="6"/>
  <c r="I4" i="6"/>
  <c r="I5" i="6"/>
  <c r="I6" i="6"/>
  <c r="I7" i="6"/>
  <c r="I8" i="6"/>
  <c r="I9" i="6"/>
  <c r="I10" i="6"/>
  <c r="I11" i="6"/>
  <c r="I12" i="6"/>
  <c r="I13" i="6"/>
  <c r="I14" i="6"/>
  <c r="I15" i="6"/>
  <c r="I16" i="6"/>
  <c r="I17" i="6"/>
  <c r="I18" i="6"/>
  <c r="I19" i="6"/>
  <c r="I20" i="6"/>
  <c r="G2" i="6"/>
  <c r="G3" i="6"/>
  <c r="G4" i="6"/>
  <c r="G5" i="6"/>
  <c r="G6" i="6"/>
  <c r="G7" i="6"/>
  <c r="G8" i="6"/>
  <c r="G9" i="6"/>
  <c r="G10" i="6"/>
  <c r="G11" i="6"/>
  <c r="G12" i="6"/>
  <c r="G13" i="6"/>
  <c r="G14" i="6"/>
  <c r="G15" i="6"/>
  <c r="G16" i="6"/>
  <c r="G17" i="6"/>
  <c r="G18" i="6"/>
  <c r="G19" i="6"/>
  <c r="G20" i="6"/>
  <c r="B2" i="6"/>
  <c r="B3" i="6"/>
  <c r="B4" i="6"/>
  <c r="B5" i="6"/>
  <c r="B6" i="6"/>
  <c r="B7" i="6"/>
  <c r="B8" i="6"/>
  <c r="B9" i="6"/>
  <c r="B10" i="6"/>
  <c r="B11" i="6"/>
  <c r="B12" i="6"/>
  <c r="B13" i="6"/>
  <c r="B14" i="6"/>
  <c r="B15" i="6"/>
  <c r="B16" i="6"/>
  <c r="B17" i="6"/>
  <c r="B18" i="6"/>
  <c r="B19" i="6"/>
  <c r="B20" i="6"/>
  <c r="J2" i="6"/>
  <c r="J3" i="6"/>
  <c r="J4" i="6"/>
  <c r="J5" i="6"/>
  <c r="J6" i="6"/>
  <c r="J7" i="6"/>
  <c r="J8" i="6"/>
  <c r="J9" i="6"/>
  <c r="J10" i="6"/>
  <c r="J11" i="6"/>
  <c r="J12" i="6"/>
  <c r="J13" i="6"/>
  <c r="J14" i="6"/>
  <c r="J15" i="6"/>
  <c r="J16" i="6"/>
  <c r="J17" i="6"/>
  <c r="J18" i="6"/>
  <c r="J19" i="6"/>
  <c r="J2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<sst xmlns="http://schemas.openxmlformats.org/spreadsheetml/2006/main" count="180291" uniqueCount="39126">
  <si>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</si>
  <si>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</si>
  <si>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</si>
  <si>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</si>
  <si>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</si>
  <si>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</si>
  <si>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</si>
  <si>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</si>
  <si>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</si>
  <si>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</si>
  <si>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</si>
  <si>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</si>
  <si>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</si>
  <si>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</si>
  <si>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</si>
  <si>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</si>
  <si>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</si>
  <si>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</si>
  <si>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</si>
  <si>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</si>
  <si>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</si>
  <si>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</si>
  <si>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</si>
  <si>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</si>
  <si>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</si>
  <si>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</si>
  <si>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</si>
  <si>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</si>
  <si>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</si>
  <si>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</si>
  <si>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</si>
  <si>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</si>
  <si>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</si>
  <si>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</si>
  <si>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</si>
  <si>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</si>
  <si>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</si>
  <si>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</si>
  <si>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</si>
  <si>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</si>
  <si>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</si>
  <si>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</si>
  <si>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</si>
  <si>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</si>
  <si>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</si>
  <si>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</si>
  <si>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</si>
  <si>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</si>
  <si>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</si>
  <si>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</si>
  <si>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</si>
  <si>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</si>
  <si>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</si>
  <si>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</si>
  <si>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</si>
  <si>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</si>
  <si>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</si>
  <si>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</si>
  <si>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</si>
  <si>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</si>
  <si>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</si>
  <si>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</si>
  <si>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</si>
  <si>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</si>
  <si>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</si>
  <si>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</si>
  <si>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</si>
  <si>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</si>
  <si>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</si>
  <si>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</si>
  <si>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</si>
  <si>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</si>
  <si>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</si>
  <si>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</si>
  <si>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</si>
  <si>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</si>
  <si>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</si>
  <si>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</si>
  <si>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</si>
  <si>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</si>
  <si>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</si>
  <si>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</si>
  <si>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</si>
  <si>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</si>
  <si>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</si>
  <si>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</si>
  <si>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</si>
  <si>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</si>
  <si>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</si>
  <si>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</si>
  <si>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</si>
  <si>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</si>
  <si>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</si>
  <si>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</si>
  <si>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</si>
  <si>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</si>
  <si>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</si>
  <si>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</si>
  <si>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</si>
  <si>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</si>
  <si>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</si>
  <si>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</si>
  <si>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</si>
  <si>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</si>
  <si>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</si>
  <si>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</si>
  <si>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</si>
  <si>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</si>
  <si>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</si>
  <si>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</si>
  <si>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</si>
  <si>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</si>
  <si>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</si>
  <si>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</si>
  <si>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</si>
  <si>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</si>
  <si>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</si>
  <si>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</si>
  <si>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</si>
  <si>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</si>
  <si>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</si>
  <si>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</si>
  <si>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</si>
  <si>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</si>
  <si>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</si>
  <si>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</si>
  <si>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</si>
  <si>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</si>
  <si>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</si>
  <si>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</si>
  <si>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</si>
  <si>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</si>
  <si>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</si>
  <si>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</si>
  <si>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</si>
  <si>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</si>
  <si>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</si>
  <si>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</si>
  <si>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</si>
  <si>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</si>
  <si>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</si>
  <si>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</si>
  <si>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</si>
  <si>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</si>
  <si>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</si>
  <si>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</si>
  <si>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</si>
  <si>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</si>
  <si>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</si>
  <si>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</si>
  <si>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</si>
  <si>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</si>
  <si>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</si>
  <si>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</si>
  <si>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</si>
  <si>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</si>
  <si>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</si>
  <si>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</si>
  <si>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</si>
  <si>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</si>
  <si>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</si>
  <si>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</si>
  <si>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</si>
  <si>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</si>
  <si>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</si>
  <si>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</si>
  <si>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</si>
  <si>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</si>
  <si>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</si>
  <si>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</si>
  <si>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</si>
  <si>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</si>
  <si>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</si>
  <si>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</si>
  <si>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</si>
  <si>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</si>
  <si>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</si>
  <si>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</si>
  <si>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</si>
  <si>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</si>
  <si>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</si>
  <si>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</si>
  <si>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</si>
  <si>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</si>
  <si>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</si>
  <si>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</si>
  <si>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</si>
  <si>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</si>
  <si>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</si>
  <si>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</si>
  <si>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</si>
  <si>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</si>
  <si>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</si>
  <si>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</si>
  <si>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</si>
  <si>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</si>
  <si>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</si>
  <si>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</si>
  <si>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</si>
  <si>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</si>
  <si>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</si>
  <si>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</si>
  <si>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</si>
  <si>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</si>
  <si>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</si>
  <si>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</si>
  <si>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</si>
  <si>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</si>
  <si>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</si>
  <si>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</si>
  <si>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</si>
  <si>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</si>
  <si>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</si>
  <si>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</si>
  <si>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</si>
  <si>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</si>
  <si>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</si>
  <si>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</si>
  <si>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</si>
  <si>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</si>
  <si>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</si>
  <si>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</si>
  <si>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</si>
  <si>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</si>
  <si>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</si>
  <si>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</si>
  <si>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</si>
  <si>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</si>
  <si>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</si>
  <si>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</si>
  <si>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</si>
  <si>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</si>
  <si>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</si>
  <si>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</si>
  <si>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</si>
  <si>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</si>
  <si>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</si>
  <si>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</si>
  <si>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</si>
  <si>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</si>
  <si>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</si>
  <si>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</si>
  <si>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</si>
  <si>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</si>
  <si>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</si>
  <si>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</si>
  <si>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</si>
  <si>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</si>
  <si>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</si>
  <si>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</si>
  <si>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</si>
  <si>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</si>
  <si>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</si>
  <si>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</si>
  <si>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</si>
  <si>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</si>
  <si>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</si>
  <si>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</si>
  <si>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</si>
  <si>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</si>
  <si>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</si>
  <si>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</si>
  <si>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</si>
  <si>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</si>
  <si>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</si>
  <si>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</si>
  <si>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</si>
  <si>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</si>
  <si>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</si>
  <si>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</si>
  <si>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</si>
  <si>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</si>
  <si>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</si>
  <si>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</si>
  <si>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</si>
  <si>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</si>
  <si>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</si>
  <si>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</si>
  <si>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</si>
  <si>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</si>
  <si>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</si>
  <si>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</si>
  <si>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</si>
  <si>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</si>
  <si>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</si>
  <si>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</si>
  <si>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</si>
  <si>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</si>
  <si>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</si>
  <si>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</si>
  <si>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</si>
  <si>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</si>
  <si>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</si>
  <si>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</si>
  <si>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</si>
  <si>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</si>
  <si>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</si>
  <si>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</si>
  <si>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</si>
  <si>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</si>
  <si>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</si>
  <si>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</si>
  <si>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</si>
  <si>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</si>
  <si>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</si>
  <si>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</si>
  <si>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</si>
  <si>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</si>
  <si>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</si>
  <si>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</si>
  <si>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</si>
  <si>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</si>
  <si>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</si>
  <si>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</si>
  <si>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</si>
  <si>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</si>
  <si>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</si>
  <si>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</si>
  <si>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</si>
  <si>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</si>
  <si>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</si>
  <si>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</si>
  <si>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</si>
  <si>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</si>
  <si>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</si>
  <si>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</si>
  <si>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</si>
  <si>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</si>
  <si>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</si>
  <si>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</si>
  <si>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</si>
  <si>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</si>
  <si>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</si>
  <si>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</si>
  <si>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</si>
  <si>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</si>
  <si>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</si>
  <si>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</si>
  <si>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</si>
  <si>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</si>
  <si>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</si>
  <si>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</si>
  <si>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</si>
  <si>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</si>
  <si>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</si>
  <si>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</si>
  <si>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</si>
  <si>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</si>
  <si>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</si>
  <si>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</si>
  <si>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</si>
  <si>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</si>
  <si>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</si>
  <si>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</si>
  <si>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</si>
  <si>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</si>
  <si>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</si>
  <si>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</si>
  <si>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</si>
  <si>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</si>
  <si>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</si>
  <si>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</si>
  <si>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</si>
  <si>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</si>
  <si>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</si>
  <si>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</si>
  <si>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</si>
  <si>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</si>
  <si>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</si>
  <si>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</si>
  <si>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</si>
  <si>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</si>
  <si>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</si>
  <si>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</si>
  <si>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</si>
  <si>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</si>
  <si>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</si>
  <si>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</si>
  <si>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</si>
  <si>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</si>
  <si>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</si>
  <si>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</si>
  <si>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</si>
  <si>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</si>
  <si>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</si>
  <si>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</si>
  <si>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</si>
  <si>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</si>
  <si>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</si>
  <si>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</si>
  <si>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</si>
  <si>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</si>
  <si>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</si>
  <si>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</si>
  <si>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</si>
  <si>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</si>
  <si>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</si>
  <si>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</si>
  <si>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</si>
  <si>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</si>
  <si>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</si>
  <si>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</si>
  <si>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</si>
  <si>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</si>
  <si>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</si>
  <si>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</si>
  <si>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</si>
  <si>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</si>
  <si>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</si>
  <si>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</si>
  <si>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</si>
  <si>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</si>
  <si>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</si>
  <si>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</si>
  <si>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</si>
  <si>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</si>
  <si>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</si>
  <si>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</si>
  <si>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</si>
  <si>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</si>
  <si>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</si>
  <si>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</si>
  <si>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</si>
  <si>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</si>
  <si>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</si>
  <si>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</si>
  <si>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</si>
  <si>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</si>
  <si>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</si>
  <si>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</si>
  <si>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</si>
  <si>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</si>
  <si>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</si>
  <si>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</si>
  <si>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</si>
  <si>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</si>
  <si>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</si>
  <si>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</si>
  <si>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</si>
  <si>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</si>
  <si>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</si>
  <si>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</si>
  <si>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</si>
  <si>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</si>
  <si>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</si>
  <si>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</si>
  <si>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</si>
  <si>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</si>
  <si>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</si>
  <si>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</si>
  <si>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</si>
  <si>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</si>
  <si>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</si>
  <si>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</si>
  <si>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</si>
  <si>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</si>
  <si>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</si>
  <si>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</si>
  <si>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</si>
  <si>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</si>
  <si>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</si>
  <si>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</si>
  <si>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</si>
  <si>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</si>
  <si>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</si>
  <si>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</si>
  <si>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</si>
  <si>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</si>
  <si>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</si>
  <si>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</si>
  <si>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</si>
  <si>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</si>
  <si>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</si>
  <si>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</si>
  <si>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</si>
  <si>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</si>
  <si>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</si>
  <si>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</si>
  <si>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</si>
  <si>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</si>
  <si>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</si>
  <si>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</si>
  <si>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</si>
  <si>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</si>
  <si>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</si>
  <si>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</si>
  <si>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</si>
  <si>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</si>
  <si>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</si>
  <si>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</si>
  <si>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</si>
  <si>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</si>
  <si>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</si>
  <si>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</si>
  <si>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</si>
  <si>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</si>
  <si>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</si>
  <si>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</si>
  <si>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</si>
  <si>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</si>
  <si>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</si>
  <si>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</si>
  <si>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</si>
  <si>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</si>
  <si>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</si>
  <si>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</si>
  <si>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</si>
  <si>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</si>
  <si>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</si>
  <si>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</si>
  <si>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</si>
  <si>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</si>
  <si>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</si>
  <si>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</si>
  <si>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</si>
  <si>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</si>
  <si>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</si>
  <si>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</si>
  <si>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</si>
  <si>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</si>
  <si>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</si>
  <si>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</si>
  <si>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</si>
  <si>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</si>
  <si>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</si>
  <si>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</si>
  <si>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</si>
  <si>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</si>
  <si>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</si>
  <si>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</si>
  <si>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</si>
  <si>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</si>
  <si>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</si>
  <si>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</si>
  <si>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</si>
  <si>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</si>
  <si>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</si>
  <si>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</si>
  <si>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</si>
  <si>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</si>
  <si>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</si>
  <si>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</si>
  <si>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</si>
  <si>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</si>
  <si>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</si>
  <si>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</si>
  <si>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</si>
  <si>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</si>
  <si>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</si>
  <si>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</si>
  <si>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</si>
  <si>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</si>
  <si>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</si>
  <si>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</si>
  <si>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</si>
  <si>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</si>
  <si>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</si>
  <si>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</si>
  <si>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</si>
  <si>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</si>
  <si>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</si>
  <si>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</si>
  <si>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</si>
  <si>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</si>
  <si>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</si>
  <si>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</si>
  <si>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</si>
  <si>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</si>
  <si>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</si>
  <si>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</si>
  <si>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</si>
  <si>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</si>
  <si>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</si>
  <si>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</si>
  <si>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</si>
  <si>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</si>
  <si>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</si>
  <si>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</si>
  <si>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</si>
  <si>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</si>
  <si>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</si>
  <si>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</si>
  <si>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</si>
  <si>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</si>
  <si>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</si>
  <si>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</si>
  <si>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</si>
  <si>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</si>
  <si>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</si>
  <si>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</si>
  <si>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</si>
  <si>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</si>
  <si>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</si>
  <si>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</si>
  <si>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</si>
  <si>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</si>
  <si>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</si>
  <si>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</si>
  <si>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</si>
  <si>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</si>
  <si>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</si>
  <si>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</si>
  <si>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</si>
  <si>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</si>
  <si>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</si>
  <si>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</si>
  <si>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</si>
  <si>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</si>
  <si>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</si>
  <si>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</si>
  <si>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</si>
  <si>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</si>
  <si>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</si>
  <si>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</si>
  <si>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</si>
  <si>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</si>
  <si>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</si>
  <si>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</si>
  <si>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</si>
  <si>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</si>
  <si>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</si>
  <si>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</si>
  <si>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</si>
  <si>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</si>
  <si>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</si>
  <si>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</si>
  <si>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</si>
  <si>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</si>
  <si>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</si>
  <si>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</si>
  <si>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</si>
  <si>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</si>
  <si>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</si>
  <si>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</si>
  <si>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</si>
  <si>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</si>
  <si>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</si>
  <si>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</si>
  <si>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</si>
  <si>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</si>
  <si>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</si>
  <si>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</si>
  <si>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</si>
  <si>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</si>
  <si>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</si>
  <si>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</si>
  <si>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</si>
  <si>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</si>
  <si>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</si>
  <si>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</si>
  <si>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</si>
  <si>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</si>
  <si>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</si>
  <si>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</si>
  <si>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</si>
  <si>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</si>
  <si>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</si>
  <si>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</si>
  <si>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</si>
  <si>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</si>
  <si>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</si>
  <si>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</si>
  <si>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</si>
  <si>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</si>
  <si>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</si>
  <si>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</si>
  <si>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</si>
  <si>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</si>
  <si>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</si>
  <si>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</si>
  <si>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</si>
  <si>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</si>
  <si>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</si>
  <si>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</si>
  <si>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</si>
  <si>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</si>
  <si>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</si>
  <si>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</si>
  <si>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</si>
  <si>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</si>
  <si>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</si>
  <si>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</si>
  <si>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</si>
  <si>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</si>
  <si>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</si>
  <si>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</si>
  <si>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</si>
  <si>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</si>
  <si>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</si>
  <si>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</si>
  <si>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</si>
  <si>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</si>
  <si>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</si>
  <si>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</si>
  <si>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</si>
  <si>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</si>
  <si>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</si>
  <si>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</si>
  <si>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</si>
  <si>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</si>
  <si>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</si>
  <si>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</si>
  <si>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</si>
  <si>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</si>
  <si>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</si>
  <si>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</si>
  <si>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</si>
  <si>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</si>
  <si>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</si>
  <si>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</si>
  <si>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</si>
  <si>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</si>
  <si>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</si>
  <si>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</si>
  <si>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</si>
  <si>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</si>
  <si>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</si>
  <si>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</si>
  <si>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</si>
  <si>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</si>
  <si>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</si>
  <si>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</si>
  <si>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</si>
  <si>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</si>
  <si>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</si>
  <si>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</si>
  <si>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</si>
  <si>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</si>
  <si>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</si>
  <si>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</si>
  <si>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</si>
  <si>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</si>
  <si>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</si>
  <si>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</si>
  <si>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</si>
  <si>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</si>
  <si>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</si>
  <si>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</si>
  <si>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</si>
  <si>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</si>
  <si>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</si>
  <si>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</si>
  <si>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</si>
  <si>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</si>
  <si>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</si>
  <si>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</si>
  <si>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</si>
  <si>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</si>
  <si>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</si>
  <si>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</si>
  <si>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</si>
  <si>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</si>
  <si>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</si>
  <si>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</si>
  <si>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</si>
  <si>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</si>
  <si>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</si>
  <si>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</si>
  <si>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</si>
  <si>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</si>
  <si>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</si>
  <si>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</si>
  <si>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</si>
  <si>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</si>
  <si>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</si>
  <si>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</si>
  <si>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</si>
  <si>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</si>
  <si>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</si>
  <si>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</si>
  <si>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</si>
  <si>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</si>
  <si>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</si>
  <si>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</si>
  <si>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</si>
  <si>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</si>
  <si>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</si>
  <si>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</si>
  <si>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</si>
  <si>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</si>
  <si>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</si>
  <si>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</si>
  <si>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</si>
  <si>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</si>
  <si>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</si>
  <si>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</si>
  <si>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</si>
  <si>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</si>
  <si>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</si>
  <si>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</si>
  <si>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</si>
  <si>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</si>
  <si>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</si>
  <si>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</si>
  <si>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</si>
  <si>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</si>
  <si>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</si>
  <si>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</si>
  <si>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</si>
  <si>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</si>
  <si>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</si>
  <si>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</si>
  <si>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</si>
  <si>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</si>
  <si>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</si>
  <si>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</si>
  <si>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</si>
  <si>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</si>
  <si>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</si>
  <si>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</si>
  <si>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</si>
  <si>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</si>
  <si>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</si>
  <si>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</si>
  <si>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</si>
  <si>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</si>
  <si>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</si>
  <si>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</si>
  <si>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</si>
  <si>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</si>
  <si>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</si>
  <si>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</si>
  <si>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</si>
  <si>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</si>
  <si>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</si>
  <si>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</si>
  <si>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</si>
  <si>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</si>
  <si>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</si>
  <si>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</si>
  <si>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</si>
  <si>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</si>
  <si>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</si>
  <si>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</si>
  <si>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</si>
  <si>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</si>
  <si>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</si>
  <si>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</si>
  <si>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</si>
  <si>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</si>
  <si>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</si>
  <si>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</si>
  <si>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</si>
  <si>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</si>
  <si>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</si>
  <si>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</si>
  <si>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</si>
  <si>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</si>
  <si>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</si>
  <si>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</si>
  <si>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</si>
  <si>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</si>
  <si>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</si>
  <si>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</si>
  <si>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</si>
  <si>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</si>
  <si>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</si>
  <si>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</si>
  <si>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</si>
  <si>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</si>
  <si>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</si>
  <si>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</si>
  <si>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</si>
  <si>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</si>
  <si>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</si>
  <si>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</si>
  <si>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</si>
  <si>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</si>
  <si>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</si>
  <si>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</si>
  <si>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</si>
  <si>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</si>
  <si>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</si>
  <si>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</si>
  <si>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</si>
  <si>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</si>
  <si>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</si>
  <si>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</si>
  <si>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</si>
  <si>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</si>
  <si>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</si>
  <si>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</si>
  <si>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</si>
  <si>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</si>
  <si>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</si>
  <si>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</si>
  <si>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</si>
  <si>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</si>
  <si>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</si>
  <si>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</si>
  <si>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</si>
  <si>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</si>
  <si>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</si>
  <si>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</si>
  <si>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</si>
  <si>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</si>
  <si>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</si>
  <si>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</si>
  <si>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</si>
  <si>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</si>
  <si>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</si>
  <si>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</si>
  <si>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</si>
  <si>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</si>
  <si>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</si>
  <si>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</si>
  <si>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</si>
  <si>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</si>
  <si>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</si>
  <si>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</si>
  <si>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</si>
  <si>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</si>
  <si>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</si>
  <si>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</si>
  <si>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</si>
  <si>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</si>
  <si>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</si>
  <si>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</si>
  <si>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</si>
  <si>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</si>
  <si>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</si>
  <si>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</si>
  <si>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</si>
  <si>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</si>
  <si>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</si>
  <si>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</si>
  <si>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</si>
  <si>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</si>
  <si>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</si>
  <si>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</si>
  <si>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</si>
  <si>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</si>
  <si>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</si>
  <si>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</si>
  <si>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</si>
  <si>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</si>
  <si>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</si>
  <si>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</si>
  <si>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</si>
  <si>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</si>
  <si>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</si>
  <si>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</si>
  <si>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</si>
  <si>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</si>
  <si>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</si>
  <si>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</si>
  <si>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</si>
  <si>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</si>
  <si>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</si>
  <si>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</si>
  <si>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</si>
  <si>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</si>
  <si>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</si>
  <si>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</si>
  <si>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</si>
  <si>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</si>
  <si>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</si>
  <si>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</si>
  <si>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</si>
  <si>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</si>
  <si>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</si>
  <si>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</si>
  <si>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</si>
  <si>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</si>
  <si>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</si>
  <si>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</si>
  <si>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</si>
  <si>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</si>
  <si>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</si>
  <si>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</si>
  <si>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</si>
  <si>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</si>
  <si>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</si>
  <si>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</si>
  <si>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</si>
  <si>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</si>
  <si>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</si>
  <si>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</si>
  <si>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</si>
  <si>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</si>
  <si>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</si>
  <si>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</si>
  <si>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</si>
  <si>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</si>
  <si>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</si>
  <si>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</si>
  <si>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</si>
  <si>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</si>
  <si>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</si>
  <si>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</si>
  <si>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</si>
  <si>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</si>
  <si>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</si>
  <si>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</si>
  <si>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</si>
  <si>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</si>
  <si>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</si>
  <si>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</si>
  <si>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</si>
  <si>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</si>
  <si>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</si>
  <si>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</si>
  <si>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</si>
  <si>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</si>
  <si>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</si>
  <si>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</si>
  <si>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</si>
  <si>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</si>
  <si>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</si>
  <si>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</si>
  <si>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</si>
  <si>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</si>
  <si>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</si>
  <si>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</si>
  <si>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</si>
  <si>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</si>
  <si>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</si>
  <si>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</si>
  <si>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</si>
  <si>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</si>
  <si>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</si>
  <si>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</si>
  <si>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</si>
  <si>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</si>
  <si>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</si>
  <si>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</si>
  <si>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</si>
  <si>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</si>
  <si>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</si>
  <si>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</si>
  <si>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</si>
  <si>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</si>
  <si>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</si>
  <si>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</si>
  <si>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</si>
  <si>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</si>
  <si>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</si>
  <si>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</si>
  <si>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</si>
  <si>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</si>
  <si>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</si>
  <si>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</si>
  <si>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</si>
  <si>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</si>
  <si>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</si>
  <si>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</si>
  <si>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</si>
  <si>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</si>
  <si>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</si>
  <si>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</si>
  <si>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</si>
  <si>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</si>
  <si>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</si>
  <si>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</si>
  <si>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</si>
  <si>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</si>
  <si>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</si>
  <si>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</si>
  <si>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</si>
  <si>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</si>
  <si>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</si>
  <si>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</si>
  <si>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</si>
  <si>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</si>
  <si>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</si>
  <si>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</si>
  <si>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</si>
  <si>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</si>
  <si>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</si>
  <si>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</si>
  <si>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</si>
  <si>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</si>
  <si>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</si>
  <si>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</si>
  <si>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</si>
  <si>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</si>
  <si>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</si>
  <si>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</si>
  <si>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</si>
  <si>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</si>
  <si>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</si>
  <si>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</si>
  <si>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</si>
  <si>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</si>
  <si>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</si>
  <si>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</si>
  <si>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</si>
  <si>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</si>
  <si>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</si>
  <si>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</si>
  <si>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</si>
  <si>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</si>
  <si>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</si>
  <si>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</si>
  <si>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</si>
  <si>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</si>
  <si>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</si>
  <si>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</si>
  <si>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</si>
  <si>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</si>
  <si>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</si>
  <si>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</si>
  <si>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</si>
  <si>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</si>
  <si>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</si>
  <si>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</si>
  <si>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</si>
  <si>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</si>
  <si>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</si>
  <si>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</si>
  <si>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</si>
  <si>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</si>
  <si>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</si>
  <si>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</si>
  <si>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</si>
  <si>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</si>
  <si>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</si>
  <si>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</si>
  <si>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</si>
  <si>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</si>
  <si>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</si>
  <si>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</si>
  <si>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</si>
  <si>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</si>
  <si>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</si>
  <si>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</si>
  <si>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</si>
  <si>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</si>
  <si>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</si>
  <si>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</si>
  <si>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</si>
  <si>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</si>
  <si>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</si>
  <si>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</si>
  <si>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</si>
  <si>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</si>
  <si>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</si>
  <si>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</si>
  <si>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</si>
  <si>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</si>
  <si>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</si>
  <si>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</si>
  <si>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</si>
  <si>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</si>
  <si>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</si>
  <si>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</si>
  <si>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</si>
  <si>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</si>
  <si>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</si>
  <si>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</si>
  <si>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</si>
  <si>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</si>
  <si>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</si>
  <si>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</si>
  <si>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</si>
  <si>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</si>
  <si>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</si>
  <si>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</si>
  <si>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</si>
  <si>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</si>
  <si>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</si>
  <si>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</si>
  <si>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</si>
  <si>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</si>
  <si>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</si>
  <si>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</si>
  <si>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</si>
  <si>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</si>
  <si>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</si>
  <si>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</si>
  <si>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</si>
  <si>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</si>
  <si>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</si>
  <si>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</si>
  <si>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</si>
  <si>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</si>
  <si>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</si>
  <si>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</si>
  <si>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</si>
  <si>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</si>
  <si>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</si>
  <si>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</si>
  <si>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</si>
  <si>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</si>
  <si>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</si>
  <si>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</si>
  <si>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</si>
  <si>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</si>
  <si>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</si>
  <si>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</si>
  <si>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</si>
  <si>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</si>
  <si>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</si>
  <si>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</si>
  <si>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</si>
  <si>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</si>
  <si>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</si>
  <si>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</si>
  <si>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</si>
  <si>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</si>
  <si>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</si>
  <si>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</si>
  <si>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</si>
  <si>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</si>
  <si>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</si>
  <si>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</si>
  <si>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</si>
  <si>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</si>
  <si>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</si>
  <si>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</si>
  <si>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</si>
  <si>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</si>
  <si>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</si>
  <si>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</si>
  <si>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</si>
  <si>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</si>
  <si>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</si>
  <si>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</si>
  <si>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</si>
  <si>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</si>
  <si>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</si>
  <si>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</si>
  <si>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</si>
  <si>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</si>
  <si>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</si>
  <si>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</si>
  <si>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</si>
  <si>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</si>
  <si>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</si>
  <si>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</si>
  <si>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</si>
  <si>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</si>
  <si>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</si>
  <si>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</si>
  <si>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</si>
  <si>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</si>
  <si>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</si>
  <si>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</si>
  <si>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</si>
  <si>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</si>
  <si>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</si>
  <si>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</si>
  <si>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</si>
  <si>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</si>
  <si>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</si>
  <si>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</si>
  <si>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</si>
  <si>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</si>
  <si>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</si>
  <si>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</si>
  <si>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</si>
  <si>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</si>
  <si>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</si>
  <si>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</si>
  <si>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</si>
  <si>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</si>
  <si>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</si>
  <si>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</si>
  <si>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</si>
  <si>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</si>
  <si>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</si>
  <si>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</si>
  <si>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</si>
  <si>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</si>
  <si>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</si>
  <si>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</si>
  <si>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</si>
  <si>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</si>
  <si>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</si>
  <si>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</si>
  <si>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</si>
  <si>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</si>
  <si>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</si>
  <si>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</si>
  <si>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</si>
  <si>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</si>
  <si>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</si>
  <si>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</si>
  <si>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</si>
  <si>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</si>
  <si>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</si>
  <si>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</si>
  <si>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</si>
  <si>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</si>
  <si>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</si>
  <si>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</si>
  <si>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</si>
  <si>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</si>
  <si>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</si>
  <si>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</si>
  <si>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</si>
  <si>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</si>
  <si>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</si>
  <si>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</si>
  <si>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</si>
  <si>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</si>
  <si>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</si>
  <si>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</si>
  <si>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</si>
  <si>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</si>
  <si>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</si>
  <si>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</si>
  <si>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</si>
  <si>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</si>
  <si>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</si>
  <si>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</si>
  <si>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</si>
  <si>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</si>
  <si>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</si>
  <si>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</si>
  <si>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</si>
  <si>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</si>
  <si>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</si>
  <si>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</si>
  <si>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</si>
  <si>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</si>
  <si>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</si>
  <si>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</si>
  <si>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</si>
  <si>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</si>
  <si>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</si>
  <si>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</si>
  <si>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</si>
  <si>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</si>
  <si>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</si>
  <si>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</si>
  <si>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</si>
  <si>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</si>
  <si>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</si>
  <si>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</si>
  <si>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</si>
  <si>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</si>
  <si>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</si>
  <si>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</si>
  <si>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</si>
  <si>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</si>
  <si>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</si>
  <si>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</si>
  <si>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</si>
  <si>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</si>
  <si>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</si>
  <si>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</si>
  <si>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</si>
  <si>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</si>
  <si>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</si>
  <si>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</si>
  <si>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</si>
  <si>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</si>
  <si>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</si>
  <si>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</si>
  <si>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</si>
  <si>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</si>
  <si>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</si>
  <si>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</si>
  <si>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</si>
  <si>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</si>
  <si>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</si>
  <si>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</si>
  <si>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</si>
  <si>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</si>
  <si>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</si>
  <si>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</si>
  <si>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</si>
  <si>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</si>
  <si>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</si>
  <si>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</si>
  <si>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</si>
  <si>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</si>
  <si>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</si>
  <si>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</si>
  <si>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</si>
  <si>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</si>
  <si>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</si>
  <si>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</si>
  <si>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</si>
  <si>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</si>
  <si>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</si>
  <si>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</si>
  <si>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</si>
  <si>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</si>
  <si>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</si>
  <si>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</si>
  <si>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</si>
  <si>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</si>
  <si>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</si>
  <si>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</si>
  <si>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</si>
  <si>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</si>
  <si>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</si>
  <si>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</si>
  <si>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</si>
  <si>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</si>
  <si>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</si>
  <si>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</si>
  <si>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</si>
  <si>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</si>
  <si>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</si>
  <si>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</si>
  <si>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</si>
  <si>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</si>
  <si>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</si>
  <si>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</si>
  <si>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</si>
  <si>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</si>
  <si>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</si>
  <si>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</si>
  <si>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</si>
  <si>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</si>
  <si>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</si>
  <si>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</si>
  <si>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</si>
  <si>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</si>
  <si>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</si>
  <si>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</si>
  <si>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</si>
  <si>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</si>
  <si>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</si>
  <si>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</si>
  <si>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</si>
  <si>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</si>
  <si>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</si>
  <si>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</si>
  <si>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</si>
  <si>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</si>
  <si>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</si>
  <si>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</si>
  <si>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</si>
  <si>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</si>
  <si>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</si>
  <si>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</si>
  <si>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</si>
  <si>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</si>
  <si>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</si>
  <si>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</si>
  <si>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</si>
  <si>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</si>
  <si>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</si>
  <si>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</si>
  <si>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</si>
  <si>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</si>
  <si>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</si>
  <si>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</si>
  <si>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</si>
  <si>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</si>
  <si>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</si>
  <si>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</si>
  <si>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</si>
  <si>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</si>
  <si>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</si>
  <si>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</si>
  <si>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</si>
  <si>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</si>
  <si>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</si>
  <si>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</si>
  <si>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</si>
  <si>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</si>
  <si>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</si>
  <si>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</si>
  <si>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</si>
  <si>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</si>
  <si>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</si>
  <si>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</si>
  <si>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</si>
  <si>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</si>
  <si>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</si>
  <si>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</si>
  <si>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</si>
  <si>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</si>
  <si>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</si>
  <si>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</si>
  <si>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</si>
  <si>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</si>
  <si>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</si>
  <si>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</si>
  <si>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</si>
  <si>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</si>
  <si>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</si>
  <si>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</si>
  <si>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</si>
  <si>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</si>
  <si>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</si>
  <si>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</si>
  <si>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</si>
  <si>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</si>
  <si>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</si>
  <si>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</si>
  <si>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</si>
  <si>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</si>
  <si>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</si>
  <si>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</si>
  <si>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</si>
  <si>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</si>
  <si>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</si>
  <si>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</si>
  <si>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</si>
  <si>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</si>
  <si>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</si>
  <si>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</si>
  <si>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</si>
  <si>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</si>
  <si>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</si>
  <si>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</si>
  <si>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</si>
  <si>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</si>
  <si>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</si>
  <si>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</si>
  <si>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</si>
  <si>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</si>
  <si>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</si>
  <si>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</si>
  <si>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</si>
  <si>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</si>
  <si>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</si>
  <si>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</si>
  <si>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</si>
  <si>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</si>
  <si>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</si>
  <si>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</si>
  <si>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</si>
  <si>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</si>
  <si>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</si>
  <si>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</si>
  <si>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</si>
  <si>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</si>
  <si>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</si>
  <si>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</si>
  <si>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</si>
  <si>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</si>
  <si>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</si>
  <si>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</si>
  <si>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</si>
  <si>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</si>
  <si>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</si>
  <si>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</si>
  <si>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</si>
  <si>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</si>
  <si>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</si>
  <si>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</si>
  <si>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</si>
  <si>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</si>
  <si>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</si>
  <si>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</si>
  <si>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</si>
  <si>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</si>
  <si>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</si>
  <si>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</si>
  <si>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</si>
  <si>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</si>
  <si>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</si>
  <si>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</si>
  <si>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</si>
  <si>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</si>
  <si>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</si>
  <si>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</si>
  <si>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</si>
  <si>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</si>
  <si>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</si>
  <si>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</si>
  <si>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</si>
  <si>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</si>
  <si>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</si>
  <si>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</si>
  <si>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</si>
  <si>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</si>
  <si>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</si>
  <si>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</si>
  <si>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</si>
  <si>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</si>
  <si>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</si>
  <si>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</si>
  <si>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</si>
  <si>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</si>
  <si>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</si>
  <si>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</si>
  <si>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</si>
  <si>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</si>
  <si>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</si>
  <si>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</si>
  <si>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</si>
  <si>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</si>
  <si>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</si>
  <si>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</si>
  <si>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</si>
  <si>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</si>
  <si>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</si>
  <si>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</si>
  <si>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</si>
  <si>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</si>
  <si>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</si>
  <si>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</si>
  <si>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</si>
  <si>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</si>
  <si>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</si>
  <si>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</si>
  <si>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</si>
  <si>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</si>
  <si>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</si>
  <si>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</si>
  <si>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</si>
  <si>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</si>
  <si>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</si>
  <si>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</si>
  <si>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</si>
  <si>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</si>
  <si>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</si>
  <si>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</si>
  <si>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</si>
  <si>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</si>
  <si>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</si>
  <si>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</si>
  <si>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</si>
  <si>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</si>
  <si>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</si>
  <si>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</si>
  <si>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</si>
  <si>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</si>
  <si>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</si>
  <si>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</si>
  <si>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</si>
  <si>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</si>
  <si>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</si>
  <si>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</si>
  <si>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</si>
  <si>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</si>
  <si>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</si>
  <si>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</si>
  <si>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</si>
  <si>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</si>
  <si>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</si>
  <si>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</si>
  <si>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</si>
  <si>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</si>
  <si>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</si>
  <si>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</si>
  <si>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</si>
  <si>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</si>
  <si>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</si>
  <si>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</si>
  <si>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</si>
  <si>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</si>
  <si>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</si>
  <si>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</si>
  <si>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</si>
  <si>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</si>
  <si>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</si>
  <si>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</si>
  <si>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</si>
  <si>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</si>
  <si>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</si>
  <si>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</si>
  <si>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</si>
  <si>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</si>
  <si>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</si>
  <si>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</si>
  <si>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</si>
  <si>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</si>
  <si>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</si>
  <si>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</si>
  <si>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</si>
  <si>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</si>
  <si>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</si>
  <si>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</si>
  <si>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</si>
  <si>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</si>
  <si>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</si>
  <si>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</si>
  <si>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</si>
  <si>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</si>
  <si>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</si>
  <si>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</si>
  <si>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</si>
  <si>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</si>
  <si>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</si>
  <si>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</si>
  <si>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</si>
  <si>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</si>
  <si>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</si>
  <si>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</si>
  <si>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</si>
  <si>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</si>
  <si>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</si>
  <si>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</si>
  <si>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</si>
  <si>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</si>
  <si>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</si>
  <si>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</si>
  <si>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</si>
  <si>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</si>
  <si>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</si>
  <si>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</si>
  <si>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</si>
  <si>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</si>
  <si>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</si>
  <si>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</si>
  <si>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</si>
  <si>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</si>
  <si>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</si>
  <si>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</si>
  <si>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</si>
  <si>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</si>
  <si>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</si>
  <si>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</si>
  <si>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</si>
  <si>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</si>
  <si>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</si>
  <si>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</si>
  <si>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</si>
  <si>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</si>
  <si>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</si>
  <si>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</si>
  <si>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</si>
  <si>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</si>
  <si>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</si>
  <si>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</si>
  <si>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</si>
  <si>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</si>
  <si>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</si>
  <si>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</si>
  <si>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</si>
  <si>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</si>
  <si>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</si>
  <si>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</si>
  <si>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</si>
  <si>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</si>
  <si>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</si>
  <si>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</si>
  <si>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</si>
  <si>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</si>
  <si>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</si>
  <si>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</si>
  <si>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</si>
  <si>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</si>
  <si>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</si>
  <si>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</si>
  <si>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</si>
  <si>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</si>
  <si>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</si>
  <si>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</si>
  <si>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</si>
  <si>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</si>
  <si>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</si>
  <si>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</si>
  <si>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</si>
  <si>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</si>
  <si>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</si>
  <si>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</si>
  <si>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</si>
  <si>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</si>
  <si>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</si>
  <si>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</si>
  <si>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</si>
  <si>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</si>
  <si>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</si>
  <si>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</si>
  <si>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</si>
  <si>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</si>
  <si>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</si>
  <si>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</si>
  <si>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</si>
  <si>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</si>
  <si>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</si>
  <si>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</si>
  <si>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</si>
  <si>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</si>
  <si>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</si>
  <si>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</si>
  <si>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</si>
  <si>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</si>
  <si>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</si>
  <si>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</si>
  <si>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</si>
  <si>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</si>
  <si>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</si>
  <si>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</si>
  <si>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</si>
  <si>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</si>
  <si>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</si>
  <si>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</si>
  <si>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</si>
  <si>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</si>
  <si>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</si>
  <si>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</si>
  <si>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</si>
  <si>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</si>
  <si>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</si>
  <si>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</si>
  <si>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</si>
  <si>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</si>
  <si>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</si>
  <si>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</si>
  <si>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</si>
  <si>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</si>
  <si>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</si>
  <si>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</si>
  <si>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</si>
  <si>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</si>
  <si>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</si>
  <si>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</si>
  <si>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</si>
  <si>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</si>
  <si>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</si>
  <si>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</si>
  <si>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</si>
  <si>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</si>
  <si>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</si>
  <si>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</si>
  <si>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</si>
  <si>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</si>
  <si>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</si>
  <si>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</si>
  <si>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</si>
  <si>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</si>
  <si>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</si>
  <si>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</si>
  <si>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</si>
  <si>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</si>
  <si>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</si>
  <si>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</si>
  <si>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</si>
  <si>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</si>
  <si>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</si>
  <si>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</si>
  <si>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</si>
  <si>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</si>
  <si>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</si>
  <si>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</si>
  <si>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</si>
  <si>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</si>
  <si>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</si>
  <si>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</si>
  <si>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</si>
  <si>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</si>
  <si>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</si>
  <si>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</si>
  <si>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</si>
  <si>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</si>
  <si>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</si>
  <si>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</si>
  <si>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</si>
  <si>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</si>
  <si>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</si>
  <si>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</si>
  <si>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</si>
  <si>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</si>
  <si>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</si>
  <si>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</si>
  <si>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</si>
  <si>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</si>
  <si>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</si>
  <si>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</si>
  <si>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</si>
  <si>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</si>
  <si>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</si>
  <si>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</si>
  <si>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</si>
  <si>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</si>
  <si>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</si>
  <si>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</si>
  <si>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</si>
  <si>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</si>
  <si>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</si>
  <si>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</si>
  <si>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</si>
  <si>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</si>
  <si>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</si>
  <si>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</si>
  <si>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</si>
  <si>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</si>
  <si>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</si>
  <si>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</si>
  <si>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</si>
  <si>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</si>
  <si>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</si>
  <si>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</si>
  <si>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</si>
  <si>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</si>
  <si>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</si>
  <si>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</si>
  <si>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</si>
  <si>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</si>
  <si>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</si>
  <si>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</si>
  <si>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</si>
  <si>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</si>
  <si>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</si>
  <si>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</si>
  <si>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</si>
  <si>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</si>
  <si>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</si>
  <si>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</si>
  <si>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</si>
  <si>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</si>
  <si>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</si>
  <si>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</si>
  <si>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</si>
  <si>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</si>
  <si>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</si>
  <si>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</si>
  <si>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</si>
  <si>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</si>
  <si>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</si>
  <si>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</si>
  <si>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</si>
  <si>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</si>
  <si>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</si>
  <si>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</si>
  <si>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</si>
  <si>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</si>
  <si>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</si>
  <si>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</si>
  <si>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</si>
  <si>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</si>
  <si>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</si>
  <si>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</si>
  <si>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</si>
  <si>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</si>
  <si>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</si>
  <si>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</si>
  <si>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</si>
  <si>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</si>
  <si>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</si>
  <si>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</si>
  <si>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</si>
  <si>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</si>
  <si>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</si>
  <si>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</si>
  <si>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</si>
  <si>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</si>
  <si>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</si>
  <si>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</si>
  <si>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</si>
  <si>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</si>
  <si>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</si>
  <si>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</si>
  <si>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</si>
  <si>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</si>
  <si>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</si>
  <si>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</si>
  <si>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</si>
  <si>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</si>
  <si>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</si>
  <si>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</si>
  <si>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</si>
  <si>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</si>
  <si>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</si>
  <si>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</si>
  <si>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</si>
  <si>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</si>
  <si>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</si>
  <si>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</si>
  <si>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</si>
  <si>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</si>
  <si>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</si>
  <si>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</si>
  <si>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</si>
  <si>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</si>
  <si>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</si>
  <si>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</si>
  <si>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</si>
  <si>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</si>
  <si>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</si>
  <si>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</si>
  <si>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</si>
  <si>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</si>
  <si>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</si>
  <si>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</si>
  <si>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</si>
  <si>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</si>
  <si>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</si>
  <si>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</si>
  <si>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</si>
  <si>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</si>
  <si>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</si>
  <si>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</si>
  <si>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</si>
  <si>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</si>
  <si>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</si>
  <si>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</si>
  <si>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</si>
  <si>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</si>
  <si>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</si>
  <si>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</si>
  <si>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</si>
  <si>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</si>
  <si>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</si>
  <si>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</si>
  <si>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</si>
  <si>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</si>
  <si>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</si>
  <si>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</si>
  <si>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</si>
  <si>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</si>
  <si>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</si>
  <si>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</si>
  <si>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</si>
  <si>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</si>
  <si>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</si>
  <si>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</si>
  <si>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</si>
  <si>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</si>
  <si>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</si>
  <si>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</si>
  <si>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</si>
  <si>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</si>
  <si>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</si>
  <si>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</si>
  <si>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</si>
  <si>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</si>
  <si>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</si>
  <si>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</si>
  <si>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</si>
  <si>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</si>
  <si>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</si>
  <si>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</si>
  <si>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</si>
  <si>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</si>
  <si>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</si>
  <si>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</si>
  <si>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</si>
  <si>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</si>
  <si>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</si>
  <si>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</si>
  <si>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</si>
  <si>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</si>
  <si>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</si>
  <si>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</si>
  <si>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</si>
  <si>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</si>
  <si>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</si>
  <si>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</si>
  <si>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</si>
  <si>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</si>
  <si>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</si>
  <si>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</si>
  <si>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</si>
  <si>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</si>
  <si>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</si>
  <si>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</si>
  <si>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</si>
  <si>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</si>
  <si>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</si>
  <si>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</si>
  <si>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</si>
  <si>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</si>
  <si>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</si>
  <si>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</si>
  <si>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</si>
  <si>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</si>
  <si>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</si>
  <si>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</si>
  <si>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</si>
  <si>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</si>
  <si>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</si>
  <si>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</si>
  <si>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</si>
  <si>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</si>
  <si>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</si>
  <si>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</si>
  <si>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</si>
  <si>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</si>
  <si>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</si>
  <si>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</si>
  <si>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</si>
  <si>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</si>
  <si>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</si>
  <si>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</si>
  <si>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</si>
  <si>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</si>
  <si>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</si>
  <si>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</si>
  <si>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</si>
  <si>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</si>
  <si>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</si>
  <si>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</si>
  <si>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</si>
  <si>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</si>
  <si>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</si>
  <si>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</si>
  <si>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</si>
  <si>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</si>
  <si>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</si>
  <si>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</si>
  <si>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</si>
  <si>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</si>
  <si>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</si>
  <si>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</si>
  <si>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</si>
  <si>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</si>
  <si>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</si>
  <si>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</si>
  <si>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</si>
  <si>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</si>
  <si>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</si>
  <si>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</si>
  <si>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</si>
  <si>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</si>
  <si>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</si>
  <si>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</si>
  <si>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</si>
  <si>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</si>
  <si>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</si>
  <si>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</si>
  <si>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</si>
  <si>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</si>
  <si>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</si>
  <si>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</si>
  <si>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</si>
  <si>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</si>
  <si>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</si>
  <si>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</si>
  <si>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</si>
  <si>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</si>
  <si>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</si>
  <si>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</si>
  <si>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</si>
  <si>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</si>
  <si>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</si>
  <si>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</si>
  <si>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</si>
  <si>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</si>
  <si>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</si>
  <si>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</si>
  <si>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</si>
  <si>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</si>
  <si>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</si>
  <si>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</si>
  <si>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</si>
  <si>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</si>
  <si>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</si>
  <si>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</si>
  <si>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</si>
  <si>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</si>
  <si>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</si>
  <si>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</si>
  <si>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</si>
  <si>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</si>
  <si>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</si>
  <si>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</si>
  <si>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</si>
  <si>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</si>
  <si>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</si>
  <si>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</si>
  <si>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</si>
  <si>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</si>
  <si>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</si>
  <si>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</si>
  <si>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</si>
  <si>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</si>
  <si>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</si>
  <si>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</si>
  <si>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</si>
  <si>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</si>
  <si>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</si>
  <si>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</si>
  <si>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</si>
  <si>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</si>
  <si>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</si>
  <si>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</si>
  <si>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</si>
  <si>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</si>
  <si>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</si>
  <si>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</si>
  <si>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</si>
  <si>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</si>
  <si>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</si>
  <si>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</si>
  <si>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</si>
  <si>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</si>
  <si>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</si>
  <si>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</si>
  <si>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</si>
  <si>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</si>
  <si>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</si>
  <si>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</si>
  <si>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</si>
  <si>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</si>
  <si>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</si>
  <si>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</si>
  <si>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</si>
  <si>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</si>
  <si>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</si>
  <si>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</si>
  <si>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</si>
  <si>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</si>
  <si>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</si>
  <si>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</si>
  <si>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</si>
  <si>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</si>
  <si>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</si>
  <si>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</si>
  <si>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</si>
  <si>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</si>
  <si>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</si>
  <si>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</si>
  <si>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</si>
  <si>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</si>
  <si>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</si>
  <si>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</si>
  <si>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</si>
  <si>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</si>
  <si>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</si>
  <si>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</si>
  <si>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</si>
  <si>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</si>
  <si>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</si>
  <si>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</si>
  <si>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</si>
  <si>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</si>
  <si>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</si>
  <si>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</si>
  <si>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</si>
  <si>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</si>
  <si>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</si>
  <si>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</si>
  <si>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</si>
  <si>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</si>
  <si>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</si>
  <si>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</si>
  <si>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</si>
  <si>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</si>
  <si>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</si>
  <si>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</si>
  <si>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</si>
  <si>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</si>
  <si>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</si>
  <si>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</si>
  <si>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</si>
  <si>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</si>
  <si>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</si>
  <si>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</si>
  <si>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</si>
  <si>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</si>
  <si>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</si>
  <si>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</si>
  <si>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</si>
  <si>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</si>
  <si>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</si>
  <si>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</si>
  <si>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</si>
  <si>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</si>
  <si>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</si>
  <si>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</si>
  <si>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</si>
  <si>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</si>
  <si>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</si>
  <si>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</si>
  <si>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</si>
  <si>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</si>
  <si>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</si>
  <si>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</si>
  <si>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</si>
  <si>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</si>
  <si>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</si>
  <si>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</si>
  <si>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</si>
  <si>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</si>
  <si>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</si>
  <si>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</si>
  <si>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</si>
  <si>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</si>
  <si>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</si>
  <si>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</si>
  <si>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</si>
  <si>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</si>
  <si>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</si>
  <si>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</si>
  <si>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</si>
  <si>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</si>
  <si>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</si>
  <si>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</si>
  <si>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</si>
  <si>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</si>
  <si>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</si>
  <si>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</si>
  <si>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</si>
  <si>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</si>
  <si>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</si>
  <si>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</si>
  <si>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</si>
  <si>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</si>
  <si>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</si>
  <si>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</si>
  <si>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</si>
  <si>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</si>
  <si>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</si>
  <si>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</si>
  <si>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</si>
  <si>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</si>
  <si>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</si>
  <si>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</si>
  <si>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</si>
  <si>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</si>
  <si>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</si>
  <si>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</si>
  <si>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</si>
  <si>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</si>
  <si>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</si>
  <si>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</si>
  <si>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</si>
  <si>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</si>
  <si>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</si>
  <si>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</si>
  <si>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</si>
  <si>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</si>
  <si>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</si>
  <si>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</si>
  <si>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</si>
  <si>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</si>
  <si>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</si>
  <si>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</si>
  <si>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</si>
  <si>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</si>
  <si>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</si>
  <si>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</si>
  <si>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</si>
  <si>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</si>
  <si>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</si>
  <si>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</si>
  <si>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</si>
  <si>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</si>
  <si>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</si>
  <si>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</si>
  <si>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</si>
  <si>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</si>
  <si>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</si>
  <si>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</si>
  <si>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</si>
  <si>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</si>
  <si>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</si>
  <si>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</si>
  <si>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</si>
  <si>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</si>
  <si>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</si>
  <si>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</si>
  <si>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</si>
  <si>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</si>
  <si>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</si>
  <si>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</si>
  <si>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</si>
  <si>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</si>
  <si>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</si>
  <si>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</si>
  <si>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</si>
  <si>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</si>
  <si>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</si>
  <si>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</si>
  <si>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</si>
  <si>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</si>
  <si>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</si>
  <si>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</si>
  <si>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</si>
  <si>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</si>
  <si>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</si>
  <si>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</si>
  <si>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</si>
  <si>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</si>
  <si>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</si>
  <si>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</si>
  <si>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</si>
  <si>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</si>
  <si>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</si>
  <si>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</si>
  <si>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</si>
  <si>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</si>
  <si>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</si>
  <si>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</si>
  <si>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</si>
  <si>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</si>
  <si>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</si>
  <si>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</si>
  <si>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</si>
  <si>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</si>
  <si>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</si>
  <si>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</si>
  <si>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</si>
  <si>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</si>
  <si>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</si>
  <si>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</si>
  <si>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</si>
  <si>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</si>
  <si>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</si>
  <si>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</si>
  <si>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</si>
  <si>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</si>
  <si>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</si>
  <si>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</si>
  <si>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</si>
  <si>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</si>
  <si>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</si>
  <si>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</si>
  <si>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</si>
  <si>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</si>
  <si>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</si>
  <si>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</si>
  <si>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</si>
  <si>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</si>
  <si>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</si>
  <si>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</si>
  <si>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</si>
  <si>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</si>
  <si>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</si>
  <si>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</si>
  <si>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</si>
  <si>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</si>
  <si>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</si>
  <si>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</si>
  <si>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</si>
  <si>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</si>
  <si>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</si>
  <si>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</si>
  <si>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</si>
  <si>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</si>
  <si>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</si>
  <si>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</si>
  <si>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</si>
  <si>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</si>
  <si>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</si>
  <si>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</si>
  <si>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</si>
  <si>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</si>
  <si>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</si>
  <si>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</si>
  <si>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</si>
  <si>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</si>
  <si>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</si>
  <si>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</si>
  <si>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</si>
  <si>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</si>
  <si>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</si>
  <si>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</si>
  <si>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</si>
  <si>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</si>
  <si>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</si>
  <si>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</si>
  <si>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</si>
  <si>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</si>
  <si>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</si>
  <si>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</si>
  <si>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</si>
  <si>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</si>
  <si>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</si>
  <si>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</si>
  <si>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</si>
  <si>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</si>
  <si>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</si>
  <si>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</si>
  <si>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</si>
  <si>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</si>
  <si>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</si>
  <si>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</si>
  <si>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</si>
  <si>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</si>
  <si>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</si>
  <si>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</si>
  <si>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</si>
  <si>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</si>
  <si>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</si>
  <si>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</si>
  <si>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</si>
  <si>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</si>
  <si>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</si>
  <si>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</si>
  <si>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</si>
  <si>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</si>
  <si>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</si>
  <si>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</si>
  <si>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</si>
  <si>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</si>
  <si>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</si>
  <si>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</si>
  <si>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</si>
  <si>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</si>
  <si>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</si>
  <si>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</si>
  <si>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</si>
  <si>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</si>
  <si>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</si>
  <si>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</si>
  <si>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</si>
  <si>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</si>
  <si>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</si>
  <si>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</si>
  <si>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</si>
  <si>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</si>
  <si>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</si>
  <si>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</si>
  <si>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</si>
  <si>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</si>
  <si>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</si>
  <si>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</si>
  <si>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</si>
  <si>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</si>
  <si>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</si>
  <si>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</si>
  <si>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</si>
  <si>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</si>
  <si>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</si>
  <si>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</si>
  <si>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</si>
  <si>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</si>
  <si>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</si>
  <si>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</si>
  <si>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</si>
  <si>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</si>
  <si>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</si>
  <si>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</si>
  <si>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</si>
  <si>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</si>
  <si>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</si>
  <si>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</si>
  <si>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</si>
  <si>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</si>
  <si>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</si>
  <si>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</si>
  <si>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</si>
  <si>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</si>
  <si>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</si>
  <si>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</si>
  <si>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</si>
  <si>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</si>
  <si>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</si>
  <si>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</si>
  <si>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</si>
  <si>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</si>
  <si>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</si>
  <si>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</si>
  <si>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</si>
  <si>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</si>
  <si>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</si>
  <si>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</si>
  <si>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</si>
  <si>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</si>
  <si>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</si>
  <si>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</si>
  <si>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</si>
  <si>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</si>
  <si>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</si>
  <si>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</si>
  <si>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</si>
  <si>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</si>
  <si>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</si>
  <si>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</si>
  <si>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</si>
  <si>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</si>
  <si>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</si>
  <si>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</si>
  <si>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</si>
  <si>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</si>
  <si>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</si>
  <si>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</si>
  <si>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</si>
  <si>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</si>
  <si>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</si>
  <si>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</si>
  <si>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</si>
  <si>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</si>
  <si>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</si>
  <si>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</si>
  <si>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</si>
  <si>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</si>
  <si>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</si>
  <si>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</si>
  <si>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</si>
  <si>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</si>
  <si>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</si>
  <si>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</si>
  <si>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</si>
  <si>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</si>
  <si>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</si>
  <si>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</si>
  <si>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</si>
  <si>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</si>
  <si>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</si>
  <si>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</si>
  <si>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</si>
  <si>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</si>
  <si>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</si>
  <si>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</si>
  <si>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</si>
  <si>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</si>
  <si>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</si>
  <si>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</si>
  <si>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</si>
  <si>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</si>
  <si>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</si>
  <si>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</si>
  <si>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</si>
  <si>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</si>
  <si>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</si>
  <si>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</si>
  <si>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</si>
  <si>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</si>
  <si>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</si>
  <si>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</si>
  <si>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</si>
  <si>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</si>
  <si>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</si>
  <si>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</si>
  <si>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</si>
  <si>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</si>
  <si>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</si>
  <si>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</si>
  <si>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</si>
  <si>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</si>
  <si>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</si>
  <si>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</si>
  <si>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</si>
  <si>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</si>
  <si>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</si>
  <si>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</si>
  <si>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</si>
  <si>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</si>
  <si>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</si>
  <si>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</si>
  <si>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</si>
  <si>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</si>
  <si>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</si>
  <si>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</si>
  <si>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</si>
  <si>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</si>
  <si>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</si>
  <si>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</si>
  <si>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</si>
  <si>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</si>
  <si>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</si>
  <si>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</si>
  <si>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</si>
  <si>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</si>
  <si>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</si>
  <si>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</si>
  <si>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</si>
  <si>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</si>
  <si>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</si>
  <si>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</si>
  <si>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</si>
  <si>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</si>
  <si>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</si>
  <si>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</si>
  <si>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</si>
  <si>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</si>
  <si>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</si>
  <si>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</si>
  <si>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</si>
  <si>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</si>
  <si>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</si>
  <si>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</si>
  <si>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</si>
  <si>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</si>
  <si>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</si>
  <si>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</si>
  <si>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</si>
  <si>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</si>
  <si>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</si>
  <si>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</si>
  <si>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</si>
  <si>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</si>
  <si>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</si>
  <si>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</si>
  <si>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</si>
  <si>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</si>
  <si>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</si>
  <si>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</si>
  <si>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</si>
  <si>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</si>
  <si>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</si>
  <si>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</si>
  <si>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</si>
  <si>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</si>
  <si>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</si>
  <si>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</si>
  <si>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</si>
  <si>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</si>
  <si>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</si>
  <si>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</si>
  <si>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</si>
  <si>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</si>
  <si>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</si>
  <si>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</si>
  <si>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</si>
  <si>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</si>
  <si>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</si>
  <si>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</si>
  <si>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</si>
  <si>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</si>
  <si>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</si>
  <si>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</si>
  <si>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</si>
  <si>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</si>
  <si>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</si>
  <si>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</si>
  <si>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</si>
  <si>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</si>
  <si>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</si>
  <si>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</si>
  <si>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</si>
  <si>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</si>
  <si>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</si>
  <si>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</si>
  <si>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</si>
  <si>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</si>
  <si>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</si>
  <si>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</si>
  <si>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</si>
  <si>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</si>
  <si>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</si>
  <si>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</si>
  <si>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</si>
  <si>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</si>
  <si>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</si>
  <si>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</si>
  <si>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</si>
  <si>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</si>
  <si>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</si>
  <si>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</si>
  <si>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</si>
  <si>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</si>
  <si>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</si>
  <si>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</si>
  <si>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</si>
  <si>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</si>
  <si>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</si>
  <si>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</si>
  <si>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</si>
  <si>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</si>
  <si>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</si>
  <si>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</si>
  <si>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</si>
  <si>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</si>
  <si>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</si>
  <si>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</si>
  <si>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</si>
  <si>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</si>
  <si>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</si>
  <si>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</si>
  <si>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</si>
  <si>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</si>
  <si>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</si>
  <si>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</si>
  <si>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</si>
  <si>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</si>
  <si>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</si>
  <si>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</si>
  <si>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</si>
  <si>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</si>
  <si>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</si>
  <si>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</si>
  <si>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</si>
  <si>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</si>
  <si>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</si>
  <si>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</si>
  <si>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</si>
  <si>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</si>
  <si>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</si>
  <si>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</si>
  <si>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</si>
  <si>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</si>
  <si>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</si>
  <si>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</si>
  <si>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</si>
  <si>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</si>
  <si>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</si>
  <si>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</si>
  <si>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</si>
  <si>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</si>
  <si>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</si>
  <si>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</si>
  <si>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</si>
  <si>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</si>
  <si>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</si>
  <si>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</si>
  <si>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</si>
  <si>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</si>
  <si>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</si>
  <si>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</si>
  <si>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</si>
  <si>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</si>
  <si>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</si>
  <si>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</si>
  <si>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</si>
  <si>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</si>
  <si>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</si>
  <si>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</si>
  <si>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</si>
  <si>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</si>
  <si>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</si>
  <si>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</si>
  <si>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</si>
  <si>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</si>
  <si>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</si>
  <si>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</si>
  <si>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</si>
  <si>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</si>
  <si>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</si>
  <si>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</si>
  <si>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</si>
  <si>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</si>
  <si>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</si>
  <si>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</si>
  <si>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</si>
  <si>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</si>
  <si>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</si>
  <si>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</si>
  <si>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</si>
  <si>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</si>
  <si>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</si>
  <si>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</si>
  <si>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</si>
  <si>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</si>
  <si>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</si>
  <si>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</si>
  <si>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</si>
  <si>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</si>
  <si>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</si>
  <si>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</si>
  <si>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</si>
  <si>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</si>
  <si>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</si>
  <si>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</si>
  <si>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</si>
  <si>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</si>
  <si>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</si>
  <si>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</si>
  <si>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</si>
  <si>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</si>
  <si>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</si>
  <si>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</si>
  <si>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</si>
  <si>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</si>
  <si>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</si>
  <si>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</si>
  <si>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</si>
  <si>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</si>
  <si>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</si>
  <si>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</si>
  <si>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</si>
  <si>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</si>
  <si>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</si>
  <si>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</si>
  <si>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</si>
  <si>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</si>
  <si>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</si>
  <si>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</si>
  <si>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</si>
  <si>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</si>
  <si>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</si>
  <si>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</si>
  <si>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</si>
  <si>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</si>
  <si>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</si>
  <si>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</si>
  <si>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</si>
  <si>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</si>
  <si>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</si>
  <si>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</si>
  <si>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</si>
  <si>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</si>
  <si>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</si>
  <si>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</si>
  <si>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</si>
  <si>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</si>
  <si>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</si>
  <si>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</si>
  <si>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</si>
  <si>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</si>
  <si>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</si>
  <si>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</si>
  <si>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</si>
  <si>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</si>
  <si>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</si>
  <si>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</si>
  <si>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</si>
  <si>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</si>
  <si>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</si>
  <si>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</si>
  <si>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</si>
  <si>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</si>
  <si>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</si>
  <si>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</si>
  <si>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</si>
  <si>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</si>
  <si>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</si>
  <si>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</si>
  <si>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</si>
  <si>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</si>
  <si>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</si>
  <si>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</si>
  <si>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</si>
  <si>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</si>
  <si>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</si>
  <si>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</si>
  <si>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</si>
  <si>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</si>
  <si>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</si>
  <si>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</si>
  <si>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</si>
  <si>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</si>
  <si>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</si>
  <si>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</si>
  <si>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</si>
  <si>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</si>
  <si>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</si>
  <si>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</si>
  <si>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</si>
  <si>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</si>
  <si>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</si>
  <si>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</si>
  <si>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</si>
  <si>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</si>
  <si>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</si>
  <si>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</si>
  <si>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</si>
  <si>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</si>
  <si>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</si>
  <si>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</si>
  <si>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</si>
  <si>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</si>
  <si>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</si>
  <si>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</si>
  <si>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</si>
  <si>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</si>
  <si>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</si>
  <si>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</si>
  <si>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</si>
  <si>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</si>
  <si>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</si>
  <si>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</si>
  <si>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</si>
  <si>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</si>
  <si>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</si>
  <si>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</si>
  <si>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</si>
  <si>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</si>
  <si>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</si>
  <si>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</si>
  <si>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</si>
  <si>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</si>
  <si>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</si>
  <si>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</si>
  <si>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</si>
  <si>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</si>
  <si>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</si>
  <si>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</si>
  <si>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</si>
  <si>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</si>
  <si>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</si>
  <si>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</si>
  <si>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</si>
  <si>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</si>
  <si>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</si>
  <si>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</si>
  <si>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</si>
  <si>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</si>
  <si>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</si>
  <si>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</si>
  <si>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</si>
  <si>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</si>
  <si>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</si>
  <si>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</si>
  <si>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</si>
  <si>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</si>
  <si>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</si>
  <si>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</si>
  <si>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</si>
  <si>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</si>
  <si>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</si>
  <si>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</si>
  <si>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</si>
  <si>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</si>
  <si>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</si>
  <si>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</si>
  <si>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</si>
  <si>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</si>
  <si>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</si>
  <si>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</si>
  <si>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</si>
  <si>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</si>
  <si>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</si>
  <si>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</si>
  <si>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</si>
  <si>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</si>
  <si>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</si>
  <si>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</si>
  <si>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</si>
  <si>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</si>
  <si>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</si>
  <si>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</si>
  <si>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</si>
  <si>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</si>
  <si>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</si>
  <si>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</si>
  <si>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</si>
  <si>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</si>
  <si>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</si>
  <si>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</si>
  <si>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</si>
  <si>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</si>
  <si>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</si>
  <si>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</si>
  <si>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</si>
  <si>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</si>
  <si>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</si>
  <si>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</si>
  <si>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</si>
  <si>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</si>
  <si>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</si>
  <si>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</si>
  <si>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</si>
  <si>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</si>
  <si>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</si>
  <si>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</si>
  <si>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</si>
  <si>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</si>
  <si>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</si>
  <si>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</si>
  <si>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</si>
  <si>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</si>
  <si>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</si>
  <si>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</si>
  <si>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</si>
  <si>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</si>
  <si>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</si>
  <si>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</si>
  <si>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</si>
  <si>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</si>
  <si>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</si>
  <si>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</si>
  <si>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</si>
  <si>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</si>
  <si>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</si>
  <si>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</si>
  <si>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</si>
  <si>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</si>
  <si>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</si>
  <si>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</si>
  <si>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</si>
  <si>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</si>
  <si>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</si>
  <si>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</si>
  <si>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</si>
  <si>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</si>
  <si>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</si>
  <si>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</si>
  <si>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</si>
  <si>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</si>
  <si>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</si>
  <si>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</si>
  <si>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</si>
  <si>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</si>
  <si>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</si>
  <si>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</si>
  <si>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</si>
  <si>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</si>
  <si>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</si>
  <si>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</si>
  <si>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</si>
  <si>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</si>
  <si>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</si>
  <si>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</si>
  <si>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</si>
  <si>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</si>
  <si>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</si>
  <si>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</si>
  <si>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</si>
  <si>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</si>
  <si>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</si>
  <si>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</si>
  <si>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</si>
  <si>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</si>
  <si>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</si>
  <si>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</si>
  <si>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</si>
  <si>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</si>
  <si>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</si>
  <si>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</si>
  <si>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</si>
  <si>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</si>
  <si>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</si>
  <si>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</si>
  <si>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</si>
  <si>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</si>
  <si>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</si>
  <si>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</si>
  <si>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</si>
  <si>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</si>
  <si>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</si>
  <si>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</si>
  <si>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</si>
  <si>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</si>
  <si>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</si>
  <si>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</si>
  <si>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</si>
  <si>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</si>
  <si>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</si>
  <si>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</si>
  <si>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</si>
  <si>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</si>
  <si>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</si>
  <si>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</si>
  <si>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</si>
  <si>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</si>
  <si>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</si>
  <si>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</si>
  <si>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</si>
  <si>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</si>
  <si>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</si>
  <si>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</si>
  <si>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</si>
  <si>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</si>
  <si>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</si>
  <si>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</si>
  <si>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</si>
  <si>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</si>
  <si>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</si>
  <si>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</si>
  <si>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</si>
  <si>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</si>
  <si>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</si>
  <si>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</si>
  <si>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</si>
  <si>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</si>
  <si>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</si>
  <si>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</si>
  <si>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</si>
  <si>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</si>
  <si>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</si>
  <si>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</si>
  <si>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</si>
  <si>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</si>
  <si>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</si>
  <si>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</si>
  <si>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</si>
  <si>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</si>
  <si>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</si>
  <si>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</si>
  <si>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</si>
  <si>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</si>
  <si>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</si>
  <si>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</si>
  <si>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</si>
  <si>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</si>
  <si>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</si>
  <si>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</si>
  <si>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</si>
  <si>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</si>
  <si>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</si>
  <si>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</si>
  <si>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</si>
  <si>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</si>
  <si>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</si>
  <si>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</si>
  <si>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</si>
  <si>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</si>
  <si>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</si>
  <si>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</si>
  <si>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</si>
  <si>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</si>
  <si>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</si>
  <si>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</si>
  <si>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</si>
  <si>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</si>
  <si>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</si>
  <si>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</si>
  <si>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</si>
  <si>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</si>
  <si>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</si>
  <si>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</si>
  <si>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</si>
  <si>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</si>
  <si>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</si>
  <si>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</si>
  <si>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</si>
  <si>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</si>
  <si>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</si>
  <si>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</si>
  <si>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</si>
  <si>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</si>
  <si>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</si>
  <si>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</si>
  <si>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</si>
  <si>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</si>
  <si>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</si>
  <si>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</si>
  <si>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</si>
  <si>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</si>
  <si>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</si>
  <si>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</si>
  <si>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</si>
  <si>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</si>
  <si>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</si>
  <si>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</si>
  <si>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</si>
  <si>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</si>
  <si>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</si>
  <si>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</si>
  <si>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</si>
  <si>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</si>
  <si>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</si>
  <si>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</si>
  <si>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</si>
  <si>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</si>
  <si>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</si>
  <si>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</si>
  <si>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</si>
  <si>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</si>
  <si>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</si>
  <si>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</si>
  <si>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</si>
  <si>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</si>
  <si>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</si>
  <si>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</si>
  <si>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</si>
  <si>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</si>
  <si>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</si>
  <si>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</si>
  <si>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</si>
  <si>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</si>
  <si>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</si>
  <si>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</si>
  <si>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</si>
  <si>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</si>
  <si>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</si>
  <si>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</si>
  <si>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</si>
  <si>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</si>
  <si>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</si>
  <si>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</si>
  <si>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</si>
  <si>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</si>
  <si>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</si>
  <si>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</si>
  <si>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</si>
  <si>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</si>
  <si>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</si>
  <si>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</si>
  <si>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</si>
  <si>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</si>
  <si>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</si>
  <si>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</si>
  <si>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</si>
  <si>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</si>
  <si>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</si>
  <si>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</si>
  <si>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</si>
  <si>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</si>
  <si>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</si>
  <si>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</si>
  <si>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</si>
  <si>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</si>
  <si>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</si>
  <si>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</si>
  <si>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</si>
  <si>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</si>
  <si>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</si>
  <si>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</si>
  <si>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</si>
  <si>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</si>
  <si>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</si>
  <si>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</si>
  <si>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</si>
  <si>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</si>
  <si>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</si>
  <si>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</si>
  <si>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</si>
  <si>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</si>
  <si>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</si>
  <si>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</si>
  <si>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</si>
  <si>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</si>
  <si>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</si>
  <si>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</si>
  <si>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</si>
  <si>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</si>
  <si>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</si>
  <si>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</si>
  <si>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</si>
  <si>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</si>
  <si>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</si>
  <si>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</si>
  <si>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</si>
  <si>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</si>
  <si>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</si>
  <si>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</si>
  <si>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</si>
  <si>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</si>
  <si>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</si>
  <si>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</si>
  <si>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</si>
  <si>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</si>
  <si>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</si>
  <si>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</si>
  <si>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</si>
  <si>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</si>
  <si>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</si>
  <si>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</si>
  <si>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</si>
  <si>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</si>
  <si>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</si>
  <si>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</si>
  <si>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</si>
  <si>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</si>
  <si>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</si>
  <si>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</si>
  <si>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</si>
  <si>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</si>
  <si>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</si>
  <si>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</si>
  <si>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</si>
  <si>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</si>
  <si>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</si>
  <si>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</si>
  <si>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</si>
  <si>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</si>
  <si>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</si>
  <si>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</si>
  <si>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</si>
  <si>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</si>
  <si>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</si>
  <si>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</si>
  <si>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</si>
  <si>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</si>
  <si>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</si>
  <si>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</si>
  <si>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</si>
  <si>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</si>
  <si>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</si>
  <si>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</si>
  <si>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</si>
  <si>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</si>
  <si>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</si>
  <si>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</si>
  <si>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</si>
  <si>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</si>
  <si>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</si>
  <si>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</si>
  <si>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</si>
  <si>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</si>
  <si>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</si>
  <si>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</si>
  <si>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</si>
  <si>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</si>
  <si>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</si>
  <si>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</si>
  <si>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</si>
  <si>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</si>
  <si>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</si>
  <si>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</si>
  <si>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</si>
  <si>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</si>
  <si>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</si>
  <si>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</si>
  <si>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</si>
  <si>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</si>
  <si>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</si>
  <si>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</si>
  <si>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</si>
  <si>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</si>
  <si>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</si>
  <si>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</si>
  <si>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</si>
  <si>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</si>
  <si>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</si>
  <si>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</si>
  <si>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</si>
  <si>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</si>
  <si>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</si>
  <si>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</si>
  <si>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</si>
  <si>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</si>
  <si>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</si>
  <si>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</si>
  <si>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</si>
  <si>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</si>
  <si>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</si>
  <si>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</si>
  <si>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</si>
  <si>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</si>
  <si>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</si>
  <si>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</si>
  <si>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</si>
  <si>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</si>
  <si>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</si>
  <si>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</si>
  <si>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</si>
  <si>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</si>
  <si>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</si>
  <si>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</si>
  <si>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</si>
  <si>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</si>
  <si>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</si>
  <si>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</si>
  <si>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</si>
  <si>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</si>
  <si>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</si>
  <si>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</si>
  <si>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</si>
  <si>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</si>
  <si>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</si>
  <si>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</si>
  <si>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</si>
  <si>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</si>
  <si>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</si>
  <si>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</si>
  <si>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</si>
  <si>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</si>
  <si>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</si>
  <si>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</si>
  <si>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</si>
  <si>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</si>
  <si>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</si>
  <si>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</si>
  <si>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</si>
  <si>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</si>
  <si>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</si>
  <si>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</si>
  <si>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</si>
  <si>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</si>
  <si>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</si>
  <si>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</si>
  <si>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</si>
  <si>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</si>
  <si>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</si>
  <si>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</si>
  <si>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</si>
  <si>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</si>
  <si>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</si>
  <si>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</si>
  <si>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</si>
  <si>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</si>
  <si>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</si>
  <si>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</si>
  <si>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</si>
  <si>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</si>
  <si>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</si>
  <si>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</si>
  <si>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</si>
  <si>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</si>
  <si>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</si>
  <si>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</si>
  <si>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</si>
  <si>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</si>
  <si>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</si>
  <si>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</si>
  <si>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</si>
  <si>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</si>
  <si>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</si>
  <si>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</si>
  <si>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</si>
  <si>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</si>
  <si>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</si>
  <si>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</si>
  <si>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</si>
  <si>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</si>
  <si>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</si>
  <si>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</si>
  <si>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</si>
  <si>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</si>
  <si>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</si>
  <si>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</si>
  <si>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</si>
  <si>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</si>
  <si>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</si>
  <si>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</si>
  <si>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</si>
  <si>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</si>
  <si>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</si>
  <si>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</si>
  <si>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</si>
  <si>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</si>
  <si>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</si>
  <si>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</si>
  <si>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</si>
  <si>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</si>
  <si>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</si>
  <si>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</si>
  <si>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</si>
  <si>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</si>
  <si>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</si>
  <si>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</si>
  <si>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</si>
  <si>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</si>
  <si>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</si>
  <si>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</si>
  <si>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</si>
  <si>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</si>
  <si>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</si>
  <si>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</si>
  <si>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</si>
  <si>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</si>
  <si>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</si>
  <si>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</si>
  <si>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</si>
  <si>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</si>
  <si>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</si>
  <si>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</si>
  <si>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</si>
  <si>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</si>
  <si>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</si>
  <si>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</si>
  <si>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</si>
  <si>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</si>
  <si>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</si>
  <si>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</si>
  <si>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</si>
  <si>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</si>
  <si>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</si>
  <si>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</si>
  <si>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</si>
  <si>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</si>
  <si>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</si>
  <si>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</si>
  <si>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</si>
  <si>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</si>
  <si>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</si>
  <si>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</si>
  <si>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</si>
  <si>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</si>
  <si>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</si>
  <si>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</si>
  <si>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</si>
  <si>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</si>
  <si>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</si>
  <si>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</si>
  <si>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</si>
  <si>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</si>
  <si>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</si>
  <si>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</si>
  <si>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</si>
  <si>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</si>
  <si>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</si>
  <si>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</si>
  <si>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</si>
  <si>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</si>
  <si>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</si>
  <si>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</si>
  <si>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</si>
  <si>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</si>
  <si>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</si>
  <si>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</si>
  <si>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</si>
  <si>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</si>
  <si>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</si>
  <si>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</si>
  <si>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</si>
  <si>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</si>
  <si>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</si>
  <si>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</si>
  <si>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</si>
  <si>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</si>
  <si>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</si>
  <si>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</si>
  <si>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</si>
  <si>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</si>
  <si>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</si>
  <si>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</si>
  <si>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</si>
  <si>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</si>
  <si>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</si>
  <si>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</si>
  <si>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</si>
  <si>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</si>
  <si>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</si>
  <si>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</si>
  <si>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</si>
  <si>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</si>
  <si>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</si>
  <si>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</si>
  <si>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</si>
  <si>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</si>
  <si>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</si>
  <si>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</si>
  <si>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</si>
  <si>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</si>
  <si>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</si>
  <si>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</si>
  <si>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</si>
  <si>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</si>
  <si>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</si>
  <si>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</si>
  <si>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</si>
  <si>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</si>
  <si>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</si>
  <si>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</si>
  <si>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</si>
  <si>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</si>
  <si>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</si>
  <si>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</si>
  <si>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</si>
  <si>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</si>
  <si>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</si>
  <si>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</si>
  <si>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</si>
  <si>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</si>
  <si>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</si>
  <si>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</si>
  <si>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</si>
  <si>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</si>
  <si>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</si>
  <si>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</si>
  <si>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</si>
  <si>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</si>
  <si>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</si>
  <si>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</si>
  <si>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</si>
  <si>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</si>
  <si>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</si>
  <si>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</si>
  <si>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</si>
  <si>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</si>
  <si>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</si>
  <si>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</si>
  <si>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</si>
  <si>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</si>
  <si>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</si>
  <si>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</si>
  <si>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</si>
  <si>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</si>
  <si>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</si>
  <si>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</si>
  <si>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</si>
  <si>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</si>
  <si>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</si>
  <si>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</si>
  <si>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</si>
  <si>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</si>
  <si>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</si>
  <si>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</si>
  <si>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</si>
  <si>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</si>
  <si>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</si>
  <si>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</si>
  <si>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</si>
  <si>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</si>
  <si>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</si>
  <si>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</si>
  <si>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</si>
  <si>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</si>
  <si>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</si>
  <si>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</si>
  <si>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</si>
  <si>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</si>
  <si>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</si>
  <si>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</si>
  <si>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</si>
  <si>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</si>
  <si>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</si>
  <si>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</si>
  <si>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</si>
  <si>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</si>
  <si>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</si>
  <si>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</si>
  <si>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</si>
  <si>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</si>
  <si>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</si>
  <si>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</si>
  <si>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</si>
  <si>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</si>
  <si>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</si>
  <si>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</si>
  <si>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</si>
  <si>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</si>
  <si>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</si>
  <si>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</si>
  <si>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</si>
  <si>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</si>
  <si>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</si>
  <si>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</si>
  <si>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</si>
  <si>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</si>
  <si>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</si>
  <si>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</si>
  <si>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</si>
  <si>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</si>
  <si>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</si>
  <si>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</si>
  <si>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</si>
  <si>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</si>
  <si>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</si>
  <si>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</si>
  <si>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</si>
  <si>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</si>
  <si>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</si>
  <si>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</si>
  <si>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</si>
  <si>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</si>
  <si>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</si>
  <si>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</si>
  <si>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</si>
  <si>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</si>
  <si>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</si>
  <si>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</si>
  <si>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</si>
  <si>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</si>
  <si>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</si>
  <si>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</si>
  <si>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</si>
  <si>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</si>
  <si>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</si>
  <si>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</si>
  <si>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</si>
  <si>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</si>
  <si>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</si>
  <si>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</si>
  <si>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</si>
  <si>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</si>
  <si>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</si>
  <si>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</si>
  <si>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</si>
  <si>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</si>
  <si>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</si>
  <si>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</si>
  <si>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</si>
  <si>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</si>
  <si>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</si>
  <si>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</si>
  <si>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</si>
  <si>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</si>
  <si>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</si>
  <si>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</si>
  <si>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</si>
  <si>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</si>
  <si>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</si>
  <si>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</si>
  <si>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</si>
  <si>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</si>
  <si>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</si>
  <si>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</si>
  <si>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</si>
  <si>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</si>
  <si>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</si>
  <si>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</si>
  <si>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</si>
  <si>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</si>
  <si>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</si>
  <si>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</si>
  <si>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</si>
  <si>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</si>
  <si>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</si>
  <si>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</si>
  <si>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</si>
  <si>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</si>
  <si>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</si>
  <si>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</si>
  <si>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</si>
  <si>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</si>
  <si>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</si>
  <si>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</si>
  <si>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</si>
  <si>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</si>
  <si>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</si>
  <si>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</si>
  <si>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</si>
  <si>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</si>
  <si>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</si>
  <si>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</si>
  <si>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</si>
  <si>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</si>
  <si>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</si>
  <si>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</si>
  <si>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</si>
  <si>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</si>
  <si>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</si>
  <si>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</si>
  <si>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</si>
  <si>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</si>
  <si>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</si>
  <si>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</si>
  <si>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</si>
  <si>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</si>
  <si>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</si>
  <si>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</si>
  <si>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</si>
  <si>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</si>
  <si>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</si>
  <si>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</si>
  <si>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</si>
  <si>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</si>
  <si>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</si>
  <si>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</si>
  <si>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</si>
  <si>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</si>
  <si>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</si>
  <si>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</si>
  <si>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</si>
  <si>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</si>
  <si>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</si>
  <si>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</si>
  <si>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</si>
  <si>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</si>
  <si>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</si>
  <si>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</si>
  <si>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</si>
  <si>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</si>
  <si>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</si>
  <si>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</si>
  <si>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</si>
  <si>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</si>
  <si>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</si>
  <si>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</si>
  <si>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</si>
  <si>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</si>
  <si>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</si>
  <si>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</si>
  <si>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</si>
  <si>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</si>
  <si>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</si>
  <si>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</si>
  <si>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</si>
  <si>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</si>
  <si>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</si>
  <si>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</si>
  <si>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</si>
  <si>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</si>
  <si>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</si>
  <si>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</si>
  <si>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</si>
  <si>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</si>
  <si>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</si>
  <si>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</si>
  <si>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</si>
  <si>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</si>
  <si>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</si>
  <si>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</si>
  <si>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</si>
  <si>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</si>
  <si>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</si>
  <si>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</si>
  <si>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</si>
  <si>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</si>
  <si>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</si>
  <si>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</si>
  <si>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</si>
  <si>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</si>
  <si>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</si>
  <si>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</si>
  <si>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</si>
  <si>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</si>
  <si>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</si>
  <si>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</si>
  <si>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</si>
  <si>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</si>
  <si>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</si>
  <si>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</si>
  <si>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</si>
  <si>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</si>
  <si>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</si>
  <si>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</si>
  <si>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</si>
  <si>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</si>
  <si>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</si>
  <si>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</si>
  <si>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</si>
  <si>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</si>
  <si>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</si>
  <si>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</si>
  <si>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</si>
  <si>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</si>
  <si>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</si>
  <si>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</si>
  <si>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</si>
  <si>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</si>
  <si>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</si>
  <si>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</si>
  <si>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</si>
  <si>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</si>
  <si>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</si>
  <si>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</si>
  <si>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</si>
  <si>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</si>
  <si>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</si>
  <si>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</si>
  <si>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</si>
  <si>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</si>
  <si>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</si>
  <si>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</si>
  <si>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</si>
  <si>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</si>
  <si>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</si>
  <si>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</si>
  <si>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</si>
  <si>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</si>
  <si>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</si>
  <si>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</si>
  <si>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</si>
  <si>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</si>
  <si>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</si>
  <si>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</si>
  <si>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</si>
  <si>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</si>
  <si>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</si>
  <si>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</si>
  <si>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</si>
  <si>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</si>
  <si>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</si>
  <si>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</si>
  <si>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</si>
  <si>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</si>
  <si>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</si>
  <si>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</si>
  <si>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</si>
  <si>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</si>
  <si>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</si>
  <si>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</si>
  <si>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</si>
  <si>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</si>
  <si>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</si>
  <si>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</si>
  <si>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</si>
  <si>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</si>
  <si>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</si>
  <si>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</si>
  <si>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</si>
  <si>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</si>
  <si>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</si>
  <si>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</si>
  <si>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</si>
  <si>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</si>
  <si>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</si>
  <si>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</si>
  <si>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</si>
  <si>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</si>
  <si>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</si>
  <si>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</si>
  <si>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</si>
  <si>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</si>
  <si>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</si>
  <si>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</si>
  <si>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</si>
  <si>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</si>
  <si>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</si>
  <si>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</si>
  <si>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</si>
  <si>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</si>
  <si>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</si>
  <si>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</si>
  <si>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</si>
  <si>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</si>
  <si>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</si>
  <si>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</si>
  <si>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</si>
  <si>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</si>
  <si>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</si>
  <si>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</si>
  <si>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</si>
  <si>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</si>
  <si>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</si>
  <si>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</si>
  <si>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</si>
  <si>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</si>
  <si>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</si>
  <si>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</si>
  <si>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</si>
  <si>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</si>
  <si>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</si>
  <si>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</si>
  <si>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</si>
  <si>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</si>
  <si>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</si>
  <si>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</si>
  <si>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</si>
  <si>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</si>
  <si>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</si>
  <si>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</si>
  <si>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</si>
  <si>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</si>
  <si>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</si>
  <si>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</si>
  <si>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</si>
  <si>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</si>
  <si>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</si>
  <si>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</si>
  <si>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</si>
  <si>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</si>
  <si>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</si>
  <si>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</si>
  <si>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</si>
  <si>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</si>
  <si>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</si>
  <si>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</si>
  <si>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</si>
  <si>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</si>
  <si>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</si>
  <si>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</si>
  <si>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</si>
  <si>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</si>
  <si>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</si>
  <si>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</si>
  <si>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</si>
  <si>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</si>
  <si>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</si>
  <si>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</si>
  <si>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</si>
  <si>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</si>
  <si>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</si>
  <si>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</si>
  <si>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</si>
  <si>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</si>
  <si>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</si>
  <si>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</si>
  <si>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</si>
  <si>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</si>
  <si>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</si>
  <si>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</si>
  <si>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</si>
  <si>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</si>
  <si>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</si>
  <si>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</si>
  <si>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</si>
  <si>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</si>
  <si>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</si>
  <si>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</si>
  <si>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</si>
  <si>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</si>
  <si>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</si>
  <si>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</si>
  <si>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</si>
  <si>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</si>
  <si>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</si>
  <si>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</si>
  <si>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</si>
  <si>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</si>
  <si>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</si>
  <si>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</si>
  <si>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</si>
  <si>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</si>
  <si>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</si>
  <si>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</si>
  <si>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</si>
  <si>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</si>
  <si>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</si>
  <si>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</si>
  <si>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</si>
  <si>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</si>
  <si>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</si>
  <si>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</si>
  <si>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</si>
  <si>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</si>
  <si>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</si>
  <si>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</si>
  <si>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</si>
  <si>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</si>
  <si>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</si>
  <si>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</si>
  <si>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</si>
  <si>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</si>
  <si>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</si>
  <si>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</si>
  <si>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</si>
  <si>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</si>
  <si>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</si>
  <si>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</si>
  <si>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</si>
  <si>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</si>
  <si>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</si>
  <si>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</si>
  <si>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</si>
  <si>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</si>
  <si>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</si>
  <si>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</si>
  <si>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</si>
  <si>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</si>
  <si>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</si>
  <si>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</si>
  <si>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</si>
  <si>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</si>
  <si>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</si>
  <si>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</si>
  <si>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</si>
  <si>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</si>
  <si>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</si>
  <si>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</si>
  <si>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</si>
  <si>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</si>
  <si>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</si>
  <si>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</si>
  <si>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</si>
  <si>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</si>
  <si>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</si>
  <si>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</si>
  <si>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</si>
  <si>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</si>
  <si>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</si>
  <si>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</si>
  <si>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</si>
  <si>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</si>
  <si>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</si>
  <si>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</si>
  <si>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</si>
  <si>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</si>
  <si>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</si>
  <si>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</si>
  <si>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</si>
  <si>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</si>
  <si>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</si>
  <si>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</si>
  <si>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</si>
  <si>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</si>
  <si>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</si>
  <si>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</si>
  <si>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</si>
  <si>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</si>
  <si>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</si>
  <si>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</si>
  <si>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</si>
  <si>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</si>
  <si>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</si>
  <si>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</si>
  <si>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</si>
  <si>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</si>
  <si>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</si>
  <si>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</si>
  <si>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</si>
  <si>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</si>
  <si>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</si>
  <si>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</si>
  <si>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</si>
  <si>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</si>
  <si>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</si>
  <si>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</si>
  <si>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</si>
  <si>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</si>
  <si>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</si>
  <si>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</si>
  <si>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</si>
  <si>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</si>
  <si>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</si>
  <si>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</si>
  <si>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</si>
  <si>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</si>
  <si>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</si>
  <si>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</si>
  <si>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</si>
  <si>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</si>
  <si>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</si>
  <si>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</si>
  <si>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</si>
  <si>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</si>
  <si>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</si>
  <si>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</si>
  <si>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</si>
  <si>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</si>
  <si>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</si>
  <si>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</si>
  <si>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</si>
  <si>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</si>
  <si>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</si>
  <si>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</si>
  <si>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</si>
  <si>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</si>
  <si>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</si>
  <si>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</si>
  <si>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</si>
  <si>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</si>
  <si>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</si>
  <si>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</si>
  <si>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</si>
  <si>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</si>
  <si>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</si>
  <si>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</si>
  <si>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</si>
  <si>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</si>
  <si>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</si>
  <si>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</si>
  <si>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</si>
  <si>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</si>
  <si>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</si>
  <si>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</si>
  <si>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</si>
  <si>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</si>
  <si>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</si>
  <si>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</si>
  <si>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</si>
  <si>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</si>
  <si>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</si>
  <si>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</si>
  <si>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</si>
  <si>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</si>
  <si>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</si>
  <si>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</si>
  <si>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</si>
  <si>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</si>
  <si>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</si>
  <si>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</si>
  <si>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</si>
  <si>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</si>
  <si>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</si>
  <si>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</si>
  <si>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</si>
  <si>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</si>
  <si>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</si>
  <si>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</si>
  <si>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</si>
  <si>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</si>
  <si>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</si>
  <si>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</si>
  <si>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</si>
  <si>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</si>
  <si>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</si>
  <si>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</si>
  <si>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</si>
  <si>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</si>
  <si>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</si>
  <si>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</si>
  <si>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</si>
  <si>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</si>
  <si>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</si>
  <si>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</si>
  <si>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</si>
  <si>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</si>
  <si>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</si>
  <si>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</si>
  <si>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</si>
  <si>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</si>
  <si>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</si>
  <si>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</si>
  <si>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</si>
  <si>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</si>
  <si>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</si>
  <si>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</si>
  <si>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</si>
  <si>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</si>
  <si>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</si>
  <si>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</si>
  <si>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</si>
  <si>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</si>
  <si>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</si>
  <si>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</si>
  <si>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</si>
  <si>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</si>
  <si>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</si>
  <si>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</si>
  <si>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</si>
  <si>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</si>
  <si>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</si>
  <si>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</si>
  <si>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</si>
  <si>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</si>
  <si>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</si>
  <si>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</si>
  <si>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</si>
  <si>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</si>
  <si>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</si>
  <si>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</si>
  <si>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</si>
  <si>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</si>
  <si>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</si>
  <si>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</si>
  <si>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</si>
  <si>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</si>
  <si>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</si>
  <si>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</si>
  <si>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</si>
  <si>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</si>
  <si>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</si>
  <si>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</si>
  <si>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</si>
  <si>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</si>
  <si>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</si>
  <si>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</si>
  <si>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</si>
  <si>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</si>
  <si>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</si>
  <si>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</si>
  <si>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</si>
  <si>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</si>
  <si>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</si>
  <si>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</si>
  <si>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</si>
  <si>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</si>
  <si>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</si>
  <si>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</si>
  <si>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</si>
  <si>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</si>
  <si>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</si>
  <si>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</si>
  <si>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</si>
  <si>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</si>
  <si>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</si>
  <si>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</si>
  <si>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</si>
  <si>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</si>
  <si>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</si>
  <si>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</si>
  <si>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</si>
  <si>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</si>
  <si>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</si>
  <si>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</si>
  <si>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</si>
  <si>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</si>
  <si>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</si>
  <si>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</si>
  <si>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</si>
  <si>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</si>
  <si>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</si>
  <si>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</si>
  <si>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</si>
  <si>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</si>
  <si>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</si>
  <si>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</si>
  <si>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</si>
  <si>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</si>
  <si>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</si>
  <si>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</si>
  <si>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</si>
  <si>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</si>
  <si>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</si>
  <si>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</si>
  <si>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</si>
  <si>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</si>
  <si>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</si>
  <si>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</si>
  <si>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</si>
  <si>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</si>
  <si>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</si>
  <si>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</si>
  <si>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</si>
  <si>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</si>
  <si>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</si>
  <si>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</si>
  <si>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</si>
  <si>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</si>
  <si>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</si>
  <si>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</si>
  <si>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</si>
  <si>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</si>
  <si>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</si>
  <si>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</si>
  <si>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</si>
  <si>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</si>
  <si>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</si>
  <si>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</si>
  <si>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</si>
  <si>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</si>
  <si>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</si>
  <si>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</si>
  <si>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</si>
  <si>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</si>
  <si>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</si>
  <si>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</si>
  <si>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</si>
  <si>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</si>
  <si>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</si>
  <si>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</si>
  <si>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</si>
  <si>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</si>
  <si>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</si>
  <si>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</si>
  <si>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</si>
  <si>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</si>
  <si>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</si>
  <si>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</si>
  <si>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</si>
  <si>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</si>
  <si>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</si>
  <si>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</si>
  <si>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</si>
  <si>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</si>
  <si>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</si>
  <si>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</si>
  <si>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</si>
  <si>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</si>
  <si>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</si>
  <si>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</si>
  <si>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</si>
  <si>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</si>
  <si>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</si>
  <si>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</si>
  <si>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</si>
  <si>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</si>
  <si>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</si>
  <si>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</si>
  <si>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</si>
  <si>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</si>
  <si>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</si>
  <si>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</si>
  <si>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</si>
  <si>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</si>
  <si>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</si>
  <si>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</si>
  <si>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</si>
  <si>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</si>
  <si>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</si>
  <si>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</si>
  <si>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</si>
  <si>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</si>
  <si>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</si>
  <si>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</si>
  <si>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</si>
  <si>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</si>
  <si>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</si>
  <si>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</si>
  <si>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</si>
  <si>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</si>
  <si>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</si>
  <si>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</si>
  <si>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</si>
  <si>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</si>
  <si>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</si>
  <si>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</si>
  <si>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</si>
  <si>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</si>
  <si>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</si>
  <si>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</si>
  <si>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</si>
  <si>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</si>
  <si>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</si>
  <si>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</si>
  <si>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</si>
  <si>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</si>
  <si>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</si>
  <si>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</si>
  <si>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</si>
  <si>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</si>
  <si>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</si>
  <si>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</si>
  <si>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</si>
  <si>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</si>
  <si>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</si>
  <si>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</si>
  <si>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</si>
  <si>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</si>
  <si>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</si>
  <si>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</si>
  <si>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</si>
  <si>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</si>
  <si>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</si>
  <si>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</si>
  <si>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</si>
  <si>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</si>
  <si>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</si>
  <si>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</si>
  <si>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</si>
  <si>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</si>
  <si>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</si>
  <si>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</si>
  <si>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</si>
  <si>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</si>
  <si>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</si>
  <si>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</si>
  <si>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</si>
  <si>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</si>
  <si>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</si>
  <si>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</si>
  <si>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</si>
  <si>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</si>
  <si>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</si>
  <si>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</si>
  <si>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</si>
  <si>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</si>
  <si>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</si>
  <si>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</si>
  <si>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</si>
  <si>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</si>
  <si>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</si>
  <si>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</si>
  <si>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</si>
  <si>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</si>
  <si>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</si>
  <si>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</si>
  <si>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</si>
  <si>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</si>
  <si>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</si>
  <si>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</si>
  <si>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</si>
  <si>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</si>
  <si>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</si>
  <si>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</si>
  <si>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</si>
  <si>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</si>
  <si>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</si>
  <si>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</si>
  <si>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</si>
  <si>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</si>
  <si>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</si>
  <si>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</si>
  <si>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</si>
  <si>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</si>
  <si>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</si>
  <si>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</si>
  <si>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</si>
  <si>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</si>
  <si>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</si>
  <si>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</si>
  <si>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</si>
  <si>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</si>
  <si>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</si>
  <si>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</si>
  <si>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</si>
  <si>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</si>
  <si>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</si>
  <si>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</si>
  <si>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</si>
  <si>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</si>
  <si>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</si>
  <si>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</si>
  <si>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</si>
  <si>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</si>
  <si>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</si>
  <si>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</si>
  <si>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</si>
  <si>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</si>
  <si>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</si>
  <si>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</si>
  <si>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</si>
  <si>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</si>
  <si>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</si>
  <si>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</si>
  <si>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</si>
  <si>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</si>
  <si>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</si>
  <si>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</si>
  <si>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</si>
  <si>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</si>
  <si>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</si>
  <si>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</si>
  <si>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</si>
  <si>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</si>
  <si>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</si>
  <si>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</si>
  <si>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</si>
  <si>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</si>
  <si>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</si>
  <si>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</si>
  <si>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</si>
  <si>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</si>
  <si>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</si>
  <si>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</si>
  <si>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</si>
  <si>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</si>
  <si>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</si>
  <si>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</si>
  <si>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</si>
  <si>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</si>
  <si>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</si>
  <si>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</si>
  <si>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</si>
  <si>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</si>
  <si>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</si>
  <si>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</si>
  <si>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</si>
  <si>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</si>
  <si>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</si>
  <si>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</si>
  <si>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</si>
  <si>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</si>
  <si>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</si>
  <si>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</si>
  <si>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</si>
  <si>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</si>
  <si>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</si>
  <si>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</si>
  <si>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</si>
  <si>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</si>
  <si>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</si>
  <si>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</si>
  <si>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</si>
  <si>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</si>
  <si>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</si>
  <si>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</si>
  <si>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</si>
  <si>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</si>
  <si>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</si>
  <si>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</si>
  <si>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</si>
  <si>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</si>
  <si>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</si>
  <si>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</si>
  <si>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</si>
  <si>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</si>
  <si>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</si>
  <si>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</si>
  <si>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</si>
  <si>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</si>
  <si>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</si>
  <si>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</si>
  <si>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</si>
  <si>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</si>
  <si>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</si>
  <si>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</si>
  <si>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</si>
  <si>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</si>
  <si>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</si>
  <si>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</si>
  <si>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</si>
  <si>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</si>
  <si>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</si>
  <si>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</si>
  <si>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</si>
  <si>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</si>
  <si>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</si>
  <si>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</si>
  <si>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</si>
  <si>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</si>
  <si>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</si>
  <si>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</si>
  <si>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</si>
  <si>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</si>
  <si>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</si>
  <si>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</si>
  <si>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</si>
  <si>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</si>
  <si>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</si>
  <si>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</si>
  <si>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</si>
  <si>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</si>
  <si>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</si>
  <si>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</si>
  <si>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</si>
  <si>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</si>
  <si>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</si>
  <si>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</si>
  <si>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</si>
  <si>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</si>
  <si>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</si>
  <si>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</si>
  <si>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</si>
  <si>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</si>
  <si>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</si>
  <si>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</si>
  <si>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</si>
  <si>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</si>
  <si>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</si>
  <si>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</si>
  <si>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</si>
  <si>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</si>
  <si>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</si>
  <si>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</si>
  <si>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</si>
  <si>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</si>
  <si>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</si>
  <si>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</si>
  <si>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</si>
  <si>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</si>
  <si>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</si>
  <si>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</si>
  <si>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</si>
  <si>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</si>
  <si>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</si>
  <si>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</si>
  <si>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</si>
  <si>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</si>
  <si>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</si>
  <si>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</si>
  <si>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</si>
  <si>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</si>
  <si>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</si>
  <si>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</si>
  <si>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</si>
  <si>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</si>
  <si>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</si>
  <si>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</si>
  <si>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</si>
  <si>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</si>
  <si>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</si>
  <si>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</si>
  <si>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</si>
  <si>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</si>
  <si>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</si>
  <si>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</si>
  <si>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</si>
  <si>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</si>
  <si>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</si>
  <si>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</si>
  <si>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</si>
  <si>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</si>
  <si>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</si>
  <si>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</si>
  <si>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</si>
  <si>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</si>
  <si>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</si>
  <si>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</si>
  <si>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</si>
  <si>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</si>
  <si>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</si>
  <si>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</si>
  <si>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</si>
  <si>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</si>
  <si>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</si>
  <si>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</si>
  <si>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</si>
  <si>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</si>
  <si>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</si>
  <si>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</si>
  <si>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</si>
  <si>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</si>
  <si>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</si>
  <si>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</si>
  <si>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</si>
  <si>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</si>
  <si>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</si>
  <si>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</si>
  <si>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</si>
  <si>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</si>
  <si>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</si>
  <si>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</si>
  <si>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</si>
  <si>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</si>
  <si>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</si>
  <si>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</si>
  <si>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</si>
  <si>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</si>
  <si>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</si>
  <si>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</si>
  <si>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</si>
  <si>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</si>
  <si>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</si>
  <si>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</si>
  <si>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</si>
  <si>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</si>
  <si>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</si>
  <si>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</si>
  <si>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</si>
  <si>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</si>
  <si>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</si>
  <si>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</si>
  <si>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</si>
  <si>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</si>
  <si>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</si>
  <si>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</si>
  <si>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</si>
  <si>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</si>
  <si>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</si>
  <si>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</si>
  <si>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</si>
  <si>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</si>
  <si>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</si>
  <si>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</si>
  <si>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</si>
  <si>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</si>
  <si>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</si>
  <si>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</si>
  <si>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</si>
  <si>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</si>
  <si>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</si>
  <si>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</si>
  <si>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</si>
  <si>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</si>
  <si>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</si>
  <si>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</si>
  <si>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</si>
  <si>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</si>
  <si>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</si>
  <si>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</si>
  <si>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</si>
  <si>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</si>
  <si>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</si>
  <si>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</si>
  <si>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</si>
  <si>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</si>
  <si>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</si>
  <si>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</si>
  <si>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</si>
  <si>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</si>
  <si>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</si>
  <si>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</si>
  <si>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</si>
  <si>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</si>
  <si>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</si>
  <si>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</si>
  <si>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</si>
  <si>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</si>
  <si>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</si>
  <si>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</si>
  <si>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</si>
  <si>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</si>
  <si>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</si>
  <si>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</si>
  <si>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</si>
  <si>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</si>
  <si>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</si>
  <si>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</si>
  <si>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</si>
  <si>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</si>
  <si>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</si>
  <si>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</si>
  <si>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</si>
  <si>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</si>
  <si>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</si>
  <si>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</si>
  <si>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</si>
  <si>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</si>
  <si>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</si>
  <si>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</si>
  <si>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</si>
  <si>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</si>
  <si>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</si>
  <si>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</si>
  <si>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</si>
  <si>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</si>
  <si>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</si>
  <si>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</si>
  <si>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</si>
  <si>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</si>
  <si>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</si>
  <si>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</si>
  <si>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</si>
  <si>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</si>
  <si>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</si>
  <si>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</si>
  <si>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</si>
  <si>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</si>
  <si>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</si>
  <si>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</si>
  <si>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</si>
  <si>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</si>
  <si>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</si>
  <si>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</si>
  <si>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</si>
  <si>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</si>
  <si>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</si>
  <si>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</si>
  <si>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</si>
  <si>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</si>
  <si>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</si>
  <si>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</si>
  <si>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</si>
  <si>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</si>
  <si>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</si>
  <si>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</si>
  <si>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</si>
  <si>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</si>
  <si>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</si>
  <si>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</si>
  <si>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</si>
  <si>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</si>
  <si>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</si>
  <si>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</si>
  <si>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</si>
  <si>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</si>
  <si>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</si>
  <si>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</si>
  <si>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</si>
  <si>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</si>
  <si>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</si>
  <si>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</si>
  <si>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</si>
  <si>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</si>
  <si>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</si>
  <si>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</si>
  <si>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</si>
  <si>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</si>
  <si>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</si>
  <si>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</si>
  <si>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</si>
  <si>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</si>
  <si>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</si>
  <si>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</si>
  <si>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</si>
  <si>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</si>
  <si>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</si>
  <si>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</si>
  <si>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</si>
  <si>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</si>
  <si>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</si>
  <si>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</si>
  <si>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</si>
  <si>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</si>
  <si>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</si>
  <si>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</si>
  <si>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</si>
  <si>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</si>
  <si>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</si>
  <si>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</si>
  <si>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</si>
  <si>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</si>
  <si>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</si>
  <si>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</si>
  <si>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</si>
  <si>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</si>
  <si>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</si>
  <si>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</si>
  <si>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</si>
  <si>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</si>
  <si>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</si>
  <si>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</si>
  <si>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</si>
  <si>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</si>
  <si>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</si>
  <si>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</si>
  <si>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</si>
  <si>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</si>
  <si>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</si>
  <si>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</si>
  <si>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</si>
  <si>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</si>
  <si>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</si>
  <si>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</si>
  <si>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</si>
  <si>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</si>
  <si>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</si>
  <si>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</si>
  <si>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</si>
  <si>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</si>
  <si>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</si>
  <si>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</si>
  <si>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</si>
  <si>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</si>
  <si>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</si>
  <si>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</si>
  <si>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</si>
  <si>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</si>
  <si>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</si>
  <si>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</si>
  <si>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</si>
  <si>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</si>
  <si>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</si>
  <si>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</si>
  <si>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</si>
  <si>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</si>
  <si>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</si>
  <si>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</si>
  <si>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</si>
  <si>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</si>
  <si>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</si>
  <si>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</si>
  <si>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</si>
  <si>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</si>
  <si>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</si>
  <si>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</si>
  <si>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</si>
  <si>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</si>
  <si>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</si>
  <si>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</si>
  <si>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</si>
  <si>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</si>
  <si>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</si>
  <si>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</si>
  <si>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</si>
  <si>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</si>
  <si>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</si>
  <si>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</si>
  <si>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</si>
  <si>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</si>
  <si>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</si>
  <si>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</si>
  <si>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</si>
  <si>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</si>
  <si>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</si>
  <si>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</si>
  <si>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</si>
  <si>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</si>
  <si>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</si>
  <si>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</si>
  <si>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</si>
  <si>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</si>
  <si>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</si>
  <si>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</si>
  <si>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</si>
  <si>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</si>
  <si>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</si>
  <si>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</si>
  <si>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</si>
  <si>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</si>
  <si>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</si>
  <si>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</si>
  <si>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</si>
  <si>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</si>
  <si>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</si>
  <si>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</si>
  <si>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</si>
  <si>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</si>
  <si>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</si>
  <si>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</si>
  <si>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</si>
  <si>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</si>
  <si>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</si>
  <si>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</si>
  <si>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</si>
  <si>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</si>
  <si>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</si>
  <si>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</si>
  <si>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</si>
  <si>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</si>
  <si>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</si>
  <si>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</si>
  <si>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</si>
  <si>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</si>
  <si>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</si>
  <si>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</si>
  <si>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</si>
  <si>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</si>
  <si>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</si>
  <si>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</si>
  <si>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</si>
  <si>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</si>
  <si>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</si>
  <si>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</si>
  <si>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</si>
  <si>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</si>
  <si>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</si>
  <si>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</si>
  <si>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</si>
  <si>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</si>
  <si>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</si>
  <si>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</si>
  <si>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</si>
  <si>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</si>
  <si>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</si>
  <si>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</si>
  <si>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</si>
  <si>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</si>
  <si>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</si>
  <si>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</si>
  <si>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</si>
  <si>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</si>
  <si>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</si>
  <si>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</si>
  <si>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</si>
  <si>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</si>
  <si>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</si>
  <si>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</si>
  <si>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</si>
  <si>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</si>
  <si>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</si>
  <si>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</si>
  <si>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</si>
  <si>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</si>
  <si>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</si>
  <si>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</si>
  <si>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</si>
  <si>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</si>
  <si>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</si>
  <si>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</si>
  <si>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</si>
  <si>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</si>
  <si>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</si>
  <si>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</si>
  <si>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</si>
  <si>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</si>
  <si>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</si>
  <si>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</si>
  <si>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</si>
  <si>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</si>
  <si>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</si>
  <si>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</si>
  <si>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</si>
  <si>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</si>
  <si>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</si>
  <si>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</si>
  <si>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</si>
  <si>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</si>
  <si>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</si>
  <si>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</si>
  <si>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</si>
  <si>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</si>
  <si>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</si>
  <si>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</si>
  <si>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</si>
  <si>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</si>
  <si>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</si>
  <si>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</si>
  <si>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</si>
  <si>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</si>
  <si>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</si>
  <si>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</si>
  <si>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</si>
  <si>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</si>
  <si>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</si>
  <si>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</si>
  <si>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</si>
  <si>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</si>
  <si>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</si>
  <si>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</si>
  <si>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</si>
  <si>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</si>
  <si>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</si>
  <si>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</si>
  <si>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</si>
  <si>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</si>
  <si>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</si>
  <si>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</si>
  <si>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</si>
  <si>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</si>
  <si>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</si>
  <si>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</si>
  <si>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</si>
  <si>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</si>
  <si>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</si>
  <si>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</si>
  <si>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</si>
  <si>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</si>
  <si>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</si>
  <si>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</si>
  <si>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</si>
  <si>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</si>
  <si>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</si>
  <si>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</si>
  <si>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</si>
  <si>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</si>
  <si>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</si>
  <si>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</si>
  <si>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</si>
  <si>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</si>
  <si>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</si>
  <si>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</si>
  <si>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</si>
  <si>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</si>
  <si>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</si>
  <si>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</si>
  <si>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</si>
  <si>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</si>
  <si>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</si>
  <si>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</si>
  <si>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</si>
  <si>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</si>
  <si>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</si>
  <si>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</si>
  <si>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</si>
  <si>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</si>
  <si>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</si>
  <si>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</si>
  <si>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</si>
  <si>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</si>
  <si>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</si>
  <si>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</si>
  <si>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</si>
  <si>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</si>
  <si>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</si>
  <si>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</si>
  <si>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</si>
  <si>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</si>
  <si>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</si>
  <si>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</si>
  <si>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</si>
  <si>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</si>
  <si>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</si>
  <si>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</si>
  <si>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</si>
  <si>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</si>
  <si>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</si>
  <si>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</si>
  <si>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</si>
  <si>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</si>
  <si>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</si>
  <si>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</si>
  <si>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</si>
  <si>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</si>
  <si>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</si>
  <si>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</si>
  <si>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</si>
  <si>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</si>
  <si>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</si>
  <si>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</si>
  <si>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</si>
  <si>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</si>
  <si>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</si>
  <si>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</si>
  <si>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</si>
  <si>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</si>
  <si>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</si>
  <si>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</si>
  <si>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</si>
  <si>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</si>
  <si>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</si>
  <si>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</si>
  <si>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</si>
  <si>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</si>
  <si>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</si>
  <si>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</si>
  <si>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</si>
  <si>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</si>
  <si>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</si>
  <si>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</si>
  <si>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</si>
  <si>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</si>
  <si>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</si>
  <si>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</si>
  <si>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</si>
  <si>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</si>
  <si>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</si>
  <si>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</si>
  <si>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</si>
  <si>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</si>
  <si>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</si>
  <si>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</si>
  <si>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</si>
  <si>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</si>
  <si>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</si>
  <si>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</si>
  <si>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</si>
  <si>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</si>
  <si>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</si>
  <si>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</si>
  <si>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</si>
  <si>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</si>
  <si>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</si>
  <si>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</si>
  <si>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</si>
  <si>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</si>
  <si>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</si>
  <si>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</si>
  <si>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</si>
  <si>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</si>
  <si>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</si>
  <si>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</si>
  <si>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</si>
  <si>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</si>
  <si>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</si>
  <si>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</si>
  <si>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</si>
  <si>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</si>
  <si>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</si>
  <si>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</si>
  <si>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</si>
  <si>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</si>
  <si>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</si>
  <si>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</si>
  <si>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</si>
  <si>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</si>
  <si>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</si>
  <si>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</si>
  <si>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</si>
  <si>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</si>
  <si>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</si>
  <si>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</si>
  <si>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</si>
  <si>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</si>
  <si>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</si>
  <si>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</si>
  <si>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</si>
  <si>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</si>
  <si>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</si>
  <si>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</si>
  <si>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</si>
  <si>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</si>
  <si>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</si>
  <si>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</si>
  <si>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</si>
  <si>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</si>
  <si>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</si>
  <si>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</si>
  <si>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</si>
  <si>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</si>
  <si>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</si>
  <si>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</si>
  <si>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</si>
  <si>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</si>
  <si>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</si>
  <si>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</si>
  <si>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</si>
  <si>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</si>
  <si>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</si>
  <si>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</si>
  <si>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</si>
  <si>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</si>
  <si>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</si>
  <si>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</si>
  <si>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</si>
  <si>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</si>
  <si>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</si>
  <si>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</si>
  <si>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</si>
  <si>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</si>
  <si>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</si>
  <si>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</si>
  <si>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</si>
  <si>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</si>
  <si>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</si>
  <si>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</si>
  <si>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</si>
  <si>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</si>
  <si>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</si>
  <si>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</si>
  <si>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</si>
  <si>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</si>
  <si>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</si>
  <si>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</si>
  <si>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</si>
  <si>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</si>
  <si>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</si>
  <si>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</si>
  <si>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</si>
  <si>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</si>
  <si>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</si>
  <si>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</si>
  <si>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</si>
  <si>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</si>
  <si>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</si>
  <si>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</si>
  <si>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</si>
  <si>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</si>
  <si>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</si>
  <si>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</si>
  <si>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</si>
  <si>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</si>
  <si>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</si>
  <si>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</si>
  <si>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</si>
  <si>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</si>
  <si>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</si>
  <si>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</si>
  <si>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</si>
  <si>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</si>
  <si>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</si>
  <si>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</si>
  <si>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</si>
  <si>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</si>
  <si>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</si>
  <si>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</si>
  <si>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</si>
  <si>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</si>
  <si>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</si>
  <si>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</si>
  <si>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</si>
  <si>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</si>
  <si>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</si>
  <si>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</si>
  <si>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</si>
  <si>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</si>
  <si>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</si>
  <si>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</si>
  <si>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</si>
  <si>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</si>
  <si>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</si>
  <si>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</si>
  <si>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</si>
  <si>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</si>
  <si>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</si>
  <si>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</si>
  <si>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</si>
  <si>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</si>
  <si>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</si>
  <si>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</si>
  <si>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</si>
  <si>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</si>
  <si>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</si>
  <si>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</si>
  <si>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</si>
  <si>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</si>
  <si>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</si>
  <si>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</si>
  <si>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</si>
  <si>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</si>
  <si>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</si>
  <si>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</si>
  <si>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</si>
  <si>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</si>
  <si>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</si>
  <si>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</si>
  <si>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</si>
  <si>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</si>
  <si>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</si>
  <si>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</si>
  <si>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</si>
  <si>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</si>
  <si>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</si>
  <si>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</si>
  <si>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</si>
  <si>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</si>
  <si>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</si>
  <si>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</si>
  <si>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</si>
  <si>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</si>
  <si>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</si>
  <si>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</si>
  <si>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</si>
  <si>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</si>
  <si>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</si>
  <si>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</si>
  <si>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</si>
  <si>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</si>
  <si>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</si>
  <si>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</si>
  <si>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</si>
  <si>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</si>
  <si>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</si>
  <si>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</si>
  <si>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</si>
  <si>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</si>
  <si>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</si>
  <si>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</si>
  <si>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</si>
  <si>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</si>
  <si>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</si>
  <si>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</si>
  <si>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</si>
  <si>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</si>
  <si>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</si>
  <si>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</si>
  <si>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</si>
  <si>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</si>
  <si>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</si>
  <si>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</si>
  <si>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</si>
  <si>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</si>
  <si>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</si>
  <si>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</si>
  <si>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</si>
  <si>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</si>
  <si>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</si>
  <si>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</si>
  <si>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</si>
  <si>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</si>
  <si>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</si>
  <si>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</si>
  <si>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</si>
  <si>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</si>
  <si>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</si>
  <si>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</si>
  <si>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</si>
  <si>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</si>
  <si>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</si>
  <si>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</si>
  <si>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</si>
  <si>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</si>
  <si>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</si>
  <si>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</si>
  <si>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</si>
  <si>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</si>
  <si>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</si>
  <si>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</si>
  <si>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</si>
  <si>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</si>
  <si>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</si>
  <si>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</si>
  <si>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</si>
  <si>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</si>
  <si>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</si>
  <si>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</si>
  <si>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</si>
  <si>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</si>
  <si>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</si>
  <si>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</si>
  <si>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</si>
  <si>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</si>
  <si>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</si>
  <si>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</si>
  <si>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</si>
  <si>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</si>
  <si>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</si>
  <si>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</si>
  <si>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</si>
  <si>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</si>
  <si>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</si>
  <si>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</si>
  <si>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</si>
  <si>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</si>
  <si>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</si>
  <si>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</si>
  <si>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</si>
  <si>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</si>
  <si>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</si>
  <si>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</si>
  <si>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</si>
  <si>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</si>
  <si>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</si>
  <si>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</si>
  <si>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</si>
  <si>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</si>
  <si>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</si>
  <si>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</si>
  <si>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</si>
  <si>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</si>
  <si>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</si>
  <si>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</si>
  <si>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</si>
  <si>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</si>
  <si>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</si>
  <si>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</si>
  <si>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</si>
  <si>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</si>
  <si>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</si>
  <si>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</si>
  <si>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</si>
  <si>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</si>
  <si>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</si>
  <si>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</si>
  <si>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</si>
  <si>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</si>
  <si>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</si>
  <si>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</si>
  <si>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</si>
  <si>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</si>
  <si>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</si>
  <si>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</si>
  <si>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</si>
  <si>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</si>
  <si>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</si>
  <si>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</si>
  <si>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</si>
  <si>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</si>
  <si>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</si>
  <si>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</si>
  <si>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</si>
  <si>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</si>
  <si>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</si>
  <si>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</si>
  <si>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</si>
  <si>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</si>
  <si>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</si>
  <si>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</si>
  <si>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</si>
  <si>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</si>
  <si>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</si>
  <si>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</si>
  <si>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</si>
  <si>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</si>
  <si>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</si>
  <si>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</si>
  <si>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</si>
  <si>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</si>
  <si>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</si>
  <si>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</si>
  <si>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</si>
  <si>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</si>
  <si>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</si>
  <si>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</si>
  <si>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</si>
  <si>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</si>
  <si>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</si>
  <si>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</si>
  <si>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</si>
  <si>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</si>
  <si>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</si>
  <si>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</si>
  <si>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</si>
  <si>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</si>
  <si>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</si>
  <si>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</si>
  <si>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</si>
  <si>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</si>
  <si>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</si>
  <si>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</si>
  <si>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</si>
  <si>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</si>
  <si>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</si>
  <si>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</si>
  <si>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</si>
  <si>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</si>
  <si>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</si>
  <si>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</si>
  <si>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</si>
  <si>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</si>
  <si>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</si>
  <si>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</si>
  <si>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</si>
  <si>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</si>
  <si>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</si>
  <si>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</si>
  <si>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</si>
  <si>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</si>
  <si>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</si>
  <si>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</si>
  <si>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</si>
  <si>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</si>
  <si>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</si>
  <si>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</si>
  <si>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</si>
  <si>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</si>
  <si>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</si>
  <si>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</si>
  <si>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</si>
  <si>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</si>
  <si>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</si>
  <si>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</si>
  <si>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</si>
  <si>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</si>
  <si>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</si>
  <si>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</si>
  <si>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</si>
  <si>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</si>
  <si>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</si>
  <si>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</si>
  <si>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</si>
  <si>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</si>
  <si>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</si>
  <si>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</si>
  <si>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</si>
  <si>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</si>
  <si>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</si>
  <si>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</si>
  <si>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</si>
  <si>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</si>
  <si>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</si>
  <si>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</si>
  <si>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</si>
  <si>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</si>
  <si>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</si>
  <si>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</si>
  <si>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</si>
  <si>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</si>
  <si>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</si>
  <si>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</si>
  <si>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</si>
  <si>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</si>
  <si>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</si>
  <si>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</si>
  <si>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</si>
  <si>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</si>
  <si>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</si>
  <si>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</si>
  <si>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</si>
  <si>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</si>
  <si>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</si>
  <si>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</si>
  <si>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</si>
  <si>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</si>
  <si>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</si>
  <si>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</si>
  <si>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</si>
  <si>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</si>
  <si>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</si>
  <si>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</si>
  <si>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</si>
  <si>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</si>
  <si>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</si>
  <si>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</si>
  <si>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</si>
  <si>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</si>
  <si>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</si>
  <si>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</si>
  <si>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</si>
  <si>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</si>
  <si>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</si>
  <si>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</si>
  <si>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</si>
  <si>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</si>
  <si>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</si>
  <si>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</si>
  <si>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</si>
  <si>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</si>
  <si>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</si>
  <si>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</si>
  <si>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</si>
  <si>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</si>
  <si>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</si>
  <si>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</si>
  <si>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</si>
  <si>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</si>
  <si>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</si>
  <si>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</si>
  <si>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</si>
  <si>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</si>
  <si>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</si>
  <si>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</si>
  <si>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</si>
  <si>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</si>
  <si>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</si>
  <si>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</si>
  <si>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</si>
  <si>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</si>
  <si>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</si>
  <si>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</si>
  <si>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</si>
  <si>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</si>
  <si>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</si>
  <si>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</si>
  <si>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</si>
  <si>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</si>
  <si>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</si>
  <si>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</si>
  <si>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</si>
  <si>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</si>
  <si>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</si>
  <si>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</si>
  <si>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</si>
  <si>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</si>
  <si>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</si>
  <si>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</si>
  <si>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</si>
  <si>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</si>
  <si>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</si>
  <si>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</si>
  <si>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</si>
  <si>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</si>
  <si>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</si>
  <si>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</si>
  <si>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</si>
  <si>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</si>
  <si>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</si>
  <si>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</si>
  <si>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</si>
  <si>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</si>
  <si>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</si>
  <si>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</si>
  <si>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</si>
  <si>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</si>
  <si>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</si>
  <si>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</si>
  <si>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</si>
  <si>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</si>
  <si>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</si>
  <si>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</si>
  <si>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</si>
  <si>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</si>
  <si>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</si>
  <si>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</si>
  <si>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</si>
  <si>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</si>
  <si>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</si>
  <si>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</si>
  <si>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</si>
  <si>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</si>
  <si>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</si>
  <si>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</si>
  <si>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</si>
  <si>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</si>
  <si>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</si>
  <si>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</si>
  <si>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</si>
  <si>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</si>
  <si>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</si>
  <si>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</si>
  <si>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</si>
  <si>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</si>
  <si>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</si>
  <si>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</si>
  <si>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</si>
  <si>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</si>
  <si>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</si>
  <si>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</si>
  <si>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</si>
  <si>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</si>
  <si>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</si>
  <si>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</si>
  <si>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</si>
  <si>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</si>
  <si>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</si>
  <si>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</si>
  <si>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</si>
  <si>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</si>
  <si>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</si>
  <si>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</si>
  <si>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</si>
  <si>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</si>
  <si>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</si>
  <si>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</si>
  <si>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</si>
  <si>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</si>
  <si>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</si>
  <si>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</si>
  <si>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</si>
  <si>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</si>
  <si>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</si>
  <si>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</si>
  <si>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</si>
  <si>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</si>
  <si>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</si>
  <si>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</si>
  <si>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</si>
  <si>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</si>
  <si>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</si>
  <si>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</si>
  <si>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</si>
  <si>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</si>
  <si>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</si>
  <si>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</si>
  <si>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</si>
  <si>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</si>
  <si>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</si>
  <si>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</si>
  <si>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</si>
  <si>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</si>
  <si>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</si>
  <si>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</si>
  <si>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</si>
  <si>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</si>
  <si>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</si>
  <si>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</si>
  <si>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</si>
  <si>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</si>
  <si>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</si>
  <si>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</si>
  <si>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</si>
  <si>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</si>
  <si>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</si>
  <si>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</si>
  <si>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</si>
  <si>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</si>
  <si>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</si>
  <si>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</si>
  <si>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</si>
  <si>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</si>
  <si>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</si>
  <si>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</si>
  <si>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</si>
  <si>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</si>
  <si>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</si>
  <si>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</si>
  <si>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</si>
  <si>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</si>
  <si>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</si>
  <si>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</si>
  <si>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</si>
  <si>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</si>
  <si>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</si>
  <si>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</si>
  <si>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</si>
  <si>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</si>
  <si>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</si>
  <si>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</si>
  <si>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</si>
  <si>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</si>
  <si>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</si>
  <si>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</si>
  <si>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</si>
  <si>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</si>
  <si>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</si>
  <si>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</si>
  <si>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</si>
  <si>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</si>
  <si>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</si>
  <si>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</si>
  <si>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</si>
  <si>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</si>
  <si>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</si>
  <si>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</si>
  <si>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</si>
  <si>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</si>
  <si>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</si>
  <si>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</si>
  <si>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</si>
  <si>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</si>
  <si>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</si>
  <si>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</si>
  <si>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</si>
  <si>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</si>
  <si>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</si>
  <si>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</si>
  <si>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</si>
  <si>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</si>
  <si>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</si>
  <si>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</si>
  <si>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</si>
  <si>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</si>
  <si>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</si>
  <si>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</si>
  <si>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</si>
  <si>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</si>
  <si>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</si>
  <si>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</si>
  <si>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</si>
  <si>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</si>
  <si>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</si>
  <si>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</si>
  <si>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</si>
  <si>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</si>
  <si>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</si>
  <si>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</si>
  <si>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</si>
  <si>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</si>
  <si>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</si>
  <si>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</si>
  <si>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</si>
  <si>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</si>
  <si>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</si>
  <si>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</si>
  <si>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</si>
  <si>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</si>
  <si>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</si>
  <si>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</si>
  <si>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</si>
  <si>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</si>
  <si>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</si>
  <si>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</si>
  <si>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</si>
  <si>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</si>
  <si>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</si>
  <si>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</si>
  <si>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</si>
  <si>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</si>
  <si>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</si>
  <si>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</si>
  <si>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</si>
  <si>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</si>
  <si>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</si>
  <si>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</si>
  <si>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</si>
  <si>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</si>
  <si>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</si>
  <si>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</si>
  <si>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</si>
  <si>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</si>
  <si>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</si>
  <si>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</si>
  <si>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</si>
  <si>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</si>
  <si>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</si>
  <si>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</si>
  <si>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</si>
  <si>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</si>
  <si>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</si>
  <si>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</si>
  <si>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</si>
  <si>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</si>
  <si>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</si>
  <si>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</si>
  <si>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</si>
  <si>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</si>
  <si>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</si>
  <si>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</si>
  <si>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</si>
  <si>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</si>
  <si>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</si>
  <si>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</si>
  <si>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</si>
  <si>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</si>
  <si>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</si>
  <si>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</si>
  <si>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</si>
  <si>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</si>
  <si>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</si>
  <si>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</si>
  <si>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</si>
  <si>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</si>
  <si>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</si>
  <si>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</si>
  <si>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</si>
  <si>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</si>
  <si>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</si>
  <si>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</si>
  <si>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</si>
  <si>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</si>
  <si>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</si>
  <si>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</si>
  <si>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</si>
  <si>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</si>
  <si>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</si>
  <si>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</si>
  <si>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</si>
  <si>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</si>
  <si>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</si>
  <si>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</si>
  <si>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</si>
  <si>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</si>
  <si>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</si>
  <si>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</si>
  <si>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</si>
  <si>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</si>
  <si>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</si>
  <si>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</si>
  <si>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</si>
  <si>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</si>
  <si>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</si>
  <si>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</si>
  <si>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</si>
  <si>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</si>
  <si>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</si>
  <si>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</si>
  <si>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</si>
  <si>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</si>
  <si>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</si>
  <si>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</si>
  <si>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</si>
  <si>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</si>
  <si>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</si>
  <si>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</si>
  <si>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</si>
  <si>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</si>
  <si>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</si>
  <si>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</si>
  <si>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</si>
  <si>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</si>
  <si>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</si>
  <si>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</si>
  <si>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</si>
  <si>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</si>
  <si>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</si>
  <si>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</si>
  <si>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</si>
  <si>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</si>
  <si>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</si>
  <si>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</si>
  <si>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</si>
  <si>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</si>
  <si>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</si>
  <si>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</si>
  <si>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</si>
  <si>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</si>
  <si>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</si>
  <si>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</si>
  <si>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</si>
  <si>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</si>
  <si>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</si>
  <si>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</si>
  <si>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</si>
  <si>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</si>
  <si>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</si>
  <si>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</si>
  <si>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</si>
  <si>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</si>
  <si>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</si>
  <si>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</si>
  <si>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</si>
  <si>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</si>
  <si>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</si>
  <si>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</si>
  <si>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</si>
  <si>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</si>
  <si>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</si>
  <si>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</si>
  <si>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</si>
  <si>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</si>
  <si>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</si>
  <si>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</si>
  <si>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</si>
  <si>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</si>
  <si>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</si>
  <si>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</si>
  <si>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</si>
  <si>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</si>
  <si>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</si>
  <si>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</si>
  <si>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</si>
  <si>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</si>
  <si>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</si>
  <si>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</si>
  <si>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</si>
  <si>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</si>
  <si>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</si>
  <si>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</si>
  <si>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</si>
  <si>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</si>
  <si>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</si>
  <si>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</si>
  <si>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</si>
  <si>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</si>
  <si>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</si>
  <si>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</si>
  <si>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</si>
  <si>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</si>
  <si>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</si>
  <si>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</si>
  <si>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</si>
  <si>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</si>
  <si>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</si>
  <si>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</si>
  <si>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</si>
  <si>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</si>
  <si>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</si>
  <si>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</si>
  <si>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</si>
  <si>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</si>
  <si>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</si>
  <si>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</si>
  <si>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</si>
  <si>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</si>
  <si>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</si>
  <si>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</si>
  <si>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</si>
  <si>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</si>
  <si>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</si>
  <si>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</si>
  <si>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</si>
  <si>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</si>
  <si>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</si>
  <si>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</si>
  <si>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</si>
  <si>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</si>
  <si>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</si>
  <si>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</si>
  <si>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</si>
  <si>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</si>
  <si>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</si>
  <si>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</si>
  <si>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</si>
  <si>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</si>
  <si>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</si>
  <si>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</si>
  <si>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</si>
  <si>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</si>
  <si>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</si>
  <si>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</si>
  <si>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</si>
  <si>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</si>
  <si>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</si>
  <si>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</si>
  <si>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</si>
  <si>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</si>
  <si>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</si>
  <si>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</si>
  <si>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</si>
  <si>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</si>
  <si>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</si>
  <si>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</si>
  <si>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</si>
  <si>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</si>
  <si>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</si>
  <si>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</si>
  <si>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</si>
  <si>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</si>
  <si>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</si>
  <si>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</si>
  <si>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</si>
  <si>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</si>
  <si>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</si>
  <si>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</si>
  <si>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</si>
  <si>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</si>
  <si>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</si>
  <si>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</si>
  <si>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</si>
  <si>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</si>
  <si>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</si>
  <si>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</si>
  <si>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</si>
  <si>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</si>
  <si>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</si>
  <si>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</si>
  <si>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</si>
  <si>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</si>
  <si>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</si>
  <si>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</si>
  <si>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</si>
  <si>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</si>
  <si>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</si>
  <si>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</si>
  <si>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</si>
  <si>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</si>
  <si>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</si>
  <si>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</si>
  <si>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</si>
  <si>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</si>
  <si>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</si>
  <si>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</si>
  <si>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</si>
  <si>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</si>
  <si>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</si>
  <si>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</si>
  <si>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</si>
  <si>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</si>
  <si>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</si>
  <si>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</si>
  <si>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</si>
  <si>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</si>
  <si>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</si>
  <si>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</si>
  <si>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</si>
  <si>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</si>
  <si>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</si>
  <si>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</si>
  <si>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</si>
  <si>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</si>
  <si>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</si>
  <si>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</si>
  <si>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</si>
  <si>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</si>
  <si>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</si>
  <si>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</si>
  <si>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</si>
  <si>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</si>
  <si>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</si>
  <si>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</si>
  <si>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</si>
  <si>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</si>
  <si>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</si>
  <si>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</si>
  <si>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</si>
  <si>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</si>
  <si>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</si>
  <si>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</si>
  <si>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</si>
  <si>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</si>
  <si>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</si>
  <si>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</si>
  <si>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</si>
  <si>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</si>
  <si>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</si>
  <si>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</si>
  <si>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</si>
  <si>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</si>
  <si>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</si>
  <si>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</si>
  <si>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</si>
  <si>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</si>
  <si>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</si>
  <si>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</si>
  <si>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</si>
  <si>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</si>
  <si>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</si>
  <si>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</si>
  <si>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</si>
  <si>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</si>
  <si>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</si>
  <si>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</si>
  <si>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</si>
  <si>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</si>
  <si>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</si>
  <si>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</si>
  <si>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</si>
  <si>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</si>
  <si>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</si>
  <si>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</si>
  <si>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</si>
  <si>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</si>
  <si>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</si>
  <si>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</si>
  <si>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</si>
  <si>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</si>
  <si>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</si>
  <si>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</si>
  <si>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</si>
  <si>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</si>
  <si>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</si>
  <si>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</si>
  <si>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</si>
  <si>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</si>
  <si>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</si>
  <si>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</si>
  <si>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</si>
  <si>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</si>
  <si>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</si>
  <si>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</si>
  <si>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</si>
  <si>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</si>
  <si>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</si>
  <si>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</si>
  <si>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</si>
  <si>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</si>
  <si>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</si>
  <si>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</si>
  <si>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</si>
  <si>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</si>
  <si>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</si>
  <si>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</si>
  <si>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</si>
  <si>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</si>
  <si>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</si>
  <si>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</si>
  <si>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</si>
  <si>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</si>
  <si>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</si>
  <si>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</si>
  <si>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</si>
  <si>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</si>
  <si>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</si>
  <si>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</si>
  <si>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</si>
  <si>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</si>
  <si>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</si>
  <si>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</si>
  <si>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</si>
  <si>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</si>
  <si>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</si>
  <si>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</si>
  <si>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</si>
  <si>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</si>
  <si>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</si>
  <si>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</si>
  <si>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</si>
  <si>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</si>
  <si>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</si>
  <si>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</si>
  <si>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</si>
  <si>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</si>
  <si>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</si>
  <si>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</si>
  <si>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</si>
  <si>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</si>
  <si>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</si>
  <si>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</si>
  <si>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</si>
  <si>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</si>
  <si>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</si>
  <si>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</si>
  <si>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</si>
  <si>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</si>
  <si>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</si>
  <si>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</si>
  <si>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</si>
  <si>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</si>
  <si>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</si>
  <si>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</si>
  <si>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</si>
  <si>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</si>
  <si>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</si>
  <si>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</si>
  <si>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</si>
  <si>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</si>
  <si>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</si>
  <si>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</si>
  <si>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</si>
  <si>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</si>
  <si>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</si>
  <si>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</si>
  <si>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</si>
  <si>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</si>
  <si>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</si>
  <si>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</si>
  <si>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</si>
  <si>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</si>
  <si>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</si>
  <si>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</si>
  <si>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</si>
  <si>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</si>
  <si>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</si>
  <si>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</si>
  <si>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</si>
  <si>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</si>
  <si>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</si>
  <si>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</si>
  <si>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</si>
  <si>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</si>
  <si>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</si>
  <si>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</si>
  <si>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</si>
  <si>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</si>
  <si>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</si>
  <si>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</si>
  <si>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</si>
  <si>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</si>
  <si>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</si>
  <si>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</si>
  <si>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</si>
  <si>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</si>
  <si>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</si>
  <si>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</si>
  <si>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</si>
  <si>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</si>
  <si>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</si>
  <si>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</si>
  <si>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</si>
  <si>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</si>
  <si>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</si>
  <si>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</si>
  <si>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</si>
  <si>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</si>
  <si>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</si>
  <si>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</si>
  <si>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</si>
  <si>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</si>
  <si>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</si>
  <si>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</si>
  <si>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</si>
  <si>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</si>
  <si>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</si>
  <si>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</si>
  <si>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</si>
  <si>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</si>
  <si>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</si>
  <si>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</si>
  <si>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</si>
  <si>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</si>
  <si>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</si>
  <si>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</si>
  <si>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</si>
  <si>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</si>
  <si>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</si>
  <si>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</si>
  <si>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</si>
  <si>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</si>
  <si>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</si>
  <si>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</si>
  <si>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</si>
  <si>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</si>
  <si>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</si>
  <si>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</si>
  <si>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</si>
  <si>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</si>
  <si>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</si>
  <si>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</si>
  <si>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</si>
  <si>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</si>
  <si>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</si>
  <si>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</si>
  <si>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</si>
  <si>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</si>
  <si>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</si>
  <si>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</si>
  <si>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</si>
  <si>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</si>
  <si>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</si>
  <si>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</si>
  <si>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</si>
  <si>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</si>
  <si>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</si>
  <si>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</si>
  <si>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</si>
  <si>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</si>
  <si>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</si>
  <si>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</si>
  <si>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</si>
  <si>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</si>
  <si>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</si>
  <si>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</si>
  <si>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</si>
  <si>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</si>
  <si>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</si>
  <si>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</si>
  <si>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</si>
  <si>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</si>
  <si>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</si>
  <si>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</si>
  <si>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</si>
  <si>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</si>
  <si>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</si>
  <si>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</si>
  <si>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</si>
  <si>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</si>
  <si>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</si>
  <si>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</si>
  <si>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</si>
  <si>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</si>
  <si>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</si>
  <si>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</si>
  <si>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</si>
  <si>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</si>
  <si>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</si>
  <si>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</si>
  <si>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</si>
  <si>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</si>
  <si>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</si>
  <si>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</si>
  <si>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</si>
  <si>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</si>
  <si>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</si>
  <si>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</si>
  <si>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</si>
  <si>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</si>
  <si>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</si>
  <si>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</si>
  <si>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</si>
  <si>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</si>
  <si>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</si>
  <si>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</si>
  <si>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</si>
  <si>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</si>
  <si>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</si>
  <si>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</si>
  <si>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</si>
  <si>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</si>
  <si>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</si>
  <si>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</si>
  <si>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</si>
  <si>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</si>
  <si>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</si>
  <si>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</si>
  <si>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</si>
  <si>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</si>
  <si>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</si>
  <si>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</si>
  <si>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</si>
  <si>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</si>
  <si>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</si>
  <si>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</si>
  <si>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</si>
  <si>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</si>
  <si>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</si>
  <si>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</si>
  <si>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</si>
  <si>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</si>
  <si>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</si>
  <si>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</si>
  <si>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</si>
  <si>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</si>
  <si>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</si>
  <si>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</si>
  <si>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</si>
  <si>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</si>
  <si>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</si>
  <si>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</si>
  <si>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</si>
  <si>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</si>
  <si>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</si>
  <si>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</si>
  <si>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</si>
  <si>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</si>
  <si>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</si>
  <si>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</si>
  <si>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</si>
  <si>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</si>
  <si>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</si>
  <si>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</si>
  <si>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</si>
  <si>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</si>
  <si>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</si>
  <si>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</si>
  <si>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</si>
  <si>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</si>
  <si>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</si>
  <si>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</si>
  <si>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</si>
  <si>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</si>
  <si>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</si>
  <si>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</si>
  <si>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</si>
  <si>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</si>
  <si>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</si>
  <si>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</si>
  <si>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</si>
  <si>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</si>
  <si>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</si>
  <si>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</si>
  <si>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</si>
  <si>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</si>
  <si>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</si>
  <si>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</si>
  <si>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</si>
  <si>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</si>
  <si>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</si>
  <si>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</si>
  <si>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</si>
  <si>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</si>
  <si>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</si>
  <si>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</si>
  <si>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</si>
  <si>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</si>
  <si>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</si>
  <si>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</si>
  <si>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</si>
  <si>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</si>
  <si>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</si>
  <si>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</si>
  <si>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</si>
  <si>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</si>
  <si>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</si>
  <si>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</si>
  <si>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</si>
  <si>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</si>
  <si>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</si>
  <si>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</si>
  <si>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</si>
  <si>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</si>
  <si>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</si>
  <si>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</si>
  <si>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</si>
  <si>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</si>
  <si>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</si>
  <si>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</si>
  <si>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</si>
  <si>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</si>
  <si>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</si>
  <si>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</si>
  <si>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</si>
  <si>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</si>
  <si>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</si>
  <si>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</si>
  <si>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</si>
  <si>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</si>
  <si>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</si>
  <si>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</si>
  <si>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</si>
  <si>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</si>
  <si>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</si>
  <si>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</si>
  <si>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</si>
  <si>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</si>
  <si>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</si>
  <si>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</si>
  <si>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</si>
  <si>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</si>
  <si>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</si>
  <si>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</si>
  <si>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</si>
  <si>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</si>
  <si>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</si>
  <si>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</si>
  <si>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</si>
  <si>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</si>
  <si>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</si>
  <si>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</si>
  <si>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</si>
  <si>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</si>
  <si>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</si>
  <si>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</si>
  <si>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</si>
  <si>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</si>
  <si>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</si>
  <si>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</si>
  <si>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</si>
  <si>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</si>
  <si>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</si>
  <si>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</si>
  <si>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</si>
  <si>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</si>
  <si>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</si>
  <si>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</si>
  <si>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</si>
  <si>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</si>
  <si>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</si>
  <si>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</si>
  <si>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</si>
  <si>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</si>
  <si>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</si>
  <si>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</si>
  <si>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</si>
  <si>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</si>
  <si>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</si>
  <si>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</si>
  <si>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</si>
  <si>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</si>
  <si>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</si>
  <si>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</si>
  <si>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</si>
  <si>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</si>
  <si>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</si>
  <si>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</si>
  <si>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</si>
  <si>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</si>
  <si>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</si>
  <si>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</si>
  <si>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</si>
  <si>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</si>
  <si>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</si>
  <si>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</si>
  <si>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</si>
  <si>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</si>
  <si>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</si>
  <si>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</si>
  <si>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</si>
  <si>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</si>
  <si>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</si>
  <si>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</si>
  <si>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</si>
  <si>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</si>
  <si>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</si>
  <si>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</si>
  <si>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</si>
  <si>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</si>
  <si>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</si>
  <si>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</si>
  <si>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</si>
  <si>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</si>
  <si>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</si>
  <si>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</si>
  <si>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</si>
  <si>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</si>
  <si>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</si>
  <si>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</si>
  <si>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</si>
  <si>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</si>
  <si>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</si>
  <si>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</si>
  <si>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</si>
  <si>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</si>
  <si>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</si>
  <si>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</si>
  <si>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</si>
  <si>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</si>
  <si>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</si>
  <si>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</si>
  <si>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</si>
  <si>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</si>
  <si>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</si>
  <si>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</si>
  <si>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</si>
  <si>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</si>
  <si>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</si>
  <si>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</si>
  <si>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</si>
  <si>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</si>
  <si>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</si>
  <si>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</si>
  <si>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</si>
  <si>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</si>
  <si>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</si>
  <si>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</si>
  <si>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</si>
  <si>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</si>
  <si>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</si>
  <si>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</si>
  <si>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</si>
  <si>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</si>
  <si>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</si>
  <si>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</si>
  <si>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</si>
  <si>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</si>
  <si>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</si>
  <si>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</si>
  <si>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</si>
  <si>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</si>
  <si>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</si>
  <si>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</si>
  <si>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</si>
  <si>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</si>
  <si>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</si>
  <si>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</si>
  <si>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</si>
  <si>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</si>
  <si>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</si>
  <si>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</si>
  <si>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</si>
  <si>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</si>
  <si>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</si>
  <si>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</si>
  <si>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</si>
  <si>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</si>
  <si>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</si>
  <si>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</si>
  <si>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</si>
  <si>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</si>
  <si>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</si>
  <si>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</si>
  <si>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</si>
  <si>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</si>
  <si>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</si>
  <si>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</si>
  <si>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</si>
  <si>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</si>
  <si>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</si>
  <si>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</si>
  <si>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</si>
  <si>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</si>
  <si>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</si>
  <si>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</si>
  <si>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</si>
  <si>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</si>
  <si>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</si>
  <si>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</si>
  <si>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</si>
  <si>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</si>
  <si>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</si>
  <si>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</si>
  <si>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</si>
  <si>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</si>
  <si>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</si>
  <si>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</si>
  <si>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</si>
  <si>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</si>
  <si>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</si>
  <si>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</si>
  <si>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</si>
  <si>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</si>
  <si>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</si>
  <si>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</si>
  <si>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</si>
  <si>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</si>
  <si>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</si>
  <si>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</si>
  <si>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</si>
  <si>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</si>
  <si>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</si>
  <si>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</si>
  <si>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</si>
  <si>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</si>
  <si>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</si>
  <si>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</si>
  <si>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</si>
  <si>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</si>
  <si>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</si>
  <si>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</si>
  <si>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</si>
  <si>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</si>
  <si>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</si>
  <si>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</si>
  <si>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</si>
  <si>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</si>
  <si>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</si>
  <si>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</si>
  <si>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</si>
  <si>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</si>
  <si>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</si>
  <si>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</si>
  <si>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</si>
  <si>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</si>
  <si>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</si>
  <si>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</si>
  <si>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</si>
  <si>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</si>
  <si>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</si>
  <si>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</si>
  <si>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</si>
  <si>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</si>
  <si>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</si>
  <si>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</si>
  <si>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</si>
  <si>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</si>
  <si>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</si>
  <si>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</si>
  <si>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</si>
  <si>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</si>
  <si>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</si>
  <si>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</si>
  <si>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</si>
  <si>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</si>
  <si>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</si>
  <si>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</si>
  <si>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</si>
  <si>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</si>
  <si>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</si>
  <si>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</si>
  <si>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</si>
  <si>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</si>
  <si>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</si>
  <si>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</si>
  <si>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</si>
  <si>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</si>
  <si>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</si>
  <si>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</si>
  <si>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</si>
  <si>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</si>
  <si>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</si>
  <si>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</si>
  <si>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</si>
  <si>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</si>
  <si>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</si>
  <si>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</si>
  <si>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</si>
  <si>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</si>
  <si>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</si>
  <si>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</si>
  <si>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</si>
  <si>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</si>
  <si>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</si>
  <si>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</si>
  <si>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</si>
  <si>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</si>
  <si>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</si>
  <si>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</si>
  <si>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</si>
  <si>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</si>
  <si>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</si>
  <si>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</si>
  <si>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</si>
  <si>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</si>
  <si>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</si>
  <si>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</si>
  <si>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</si>
  <si>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</si>
  <si>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</si>
  <si>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</si>
  <si>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</si>
  <si>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</si>
  <si>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</si>
  <si>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</si>
  <si>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</si>
  <si>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</si>
  <si>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</si>
  <si>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</si>
  <si>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</si>
  <si>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</si>
  <si>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</si>
  <si>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</si>
  <si>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</si>
  <si>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</si>
  <si>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</si>
  <si>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</si>
  <si>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</si>
  <si>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</si>
  <si>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</si>
  <si>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</si>
  <si>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</si>
  <si>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</si>
  <si>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</si>
  <si>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</si>
  <si>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</si>
  <si>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</si>
  <si>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</si>
  <si>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</si>
  <si>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</si>
  <si>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</si>
  <si>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</si>
  <si>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</si>
  <si>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</si>
  <si>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</si>
  <si>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</si>
  <si>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</si>
  <si>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</si>
  <si>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</si>
  <si>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</si>
  <si>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</si>
  <si>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</si>
  <si>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</si>
  <si>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</si>
  <si>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</si>
  <si>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</si>
  <si>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</si>
  <si>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</si>
  <si>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</si>
  <si>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</si>
  <si>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</si>
  <si>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</si>
  <si>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</si>
  <si>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</si>
  <si>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</si>
  <si>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</si>
  <si>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</si>
  <si>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</si>
  <si>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</si>
  <si>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</si>
  <si>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</si>
  <si>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</si>
  <si>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</si>
  <si>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</si>
  <si>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</si>
  <si>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</si>
  <si>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</si>
  <si>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</si>
  <si>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</si>
  <si>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</si>
  <si>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</si>
  <si>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</si>
  <si>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</si>
  <si>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</si>
  <si>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</si>
  <si>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</si>
  <si>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</si>
  <si>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</si>
  <si>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</si>
  <si>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</si>
  <si>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</si>
  <si>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</si>
  <si>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</si>
  <si>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</si>
  <si>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</si>
  <si>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</si>
  <si>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</si>
  <si>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</si>
  <si>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</si>
  <si>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</si>
  <si>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</si>
  <si>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</si>
  <si>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</si>
  <si>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</si>
  <si>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</si>
  <si>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</si>
  <si>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</si>
  <si>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</si>
  <si>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</si>
  <si>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</si>
  <si>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</si>
  <si>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</si>
  <si>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</si>
  <si>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</si>
  <si>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</si>
  <si>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</si>
  <si>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</si>
  <si>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</si>
  <si>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</si>
  <si>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</si>
  <si>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</si>
  <si>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</si>
  <si>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</si>
  <si>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</si>
  <si>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</si>
  <si>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</si>
  <si>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</si>
  <si>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</si>
  <si>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</si>
  <si>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</si>
  <si>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</si>
  <si>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</si>
  <si>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</si>
  <si>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</si>
  <si>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</si>
  <si>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</si>
  <si>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</si>
  <si>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</si>
  <si>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</si>
  <si>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</si>
  <si>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</si>
  <si>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</si>
  <si>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</si>
  <si>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</si>
  <si>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</si>
  <si>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</si>
  <si>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</si>
  <si>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</si>
  <si>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</si>
  <si>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</si>
  <si>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</si>
  <si>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</si>
  <si>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</si>
  <si>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</si>
  <si>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</si>
  <si>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</si>
  <si>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</si>
  <si>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</si>
  <si>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</si>
  <si>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</si>
  <si>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</si>
  <si>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</si>
  <si>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</si>
  <si>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</si>
  <si>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</si>
  <si>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</si>
  <si>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</si>
  <si>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</si>
  <si>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</si>
  <si>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</si>
  <si>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</si>
  <si>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</si>
  <si>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</si>
  <si>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</si>
  <si>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</si>
  <si>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</si>
  <si>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</si>
  <si>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</si>
  <si>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</si>
  <si>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</si>
  <si>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</si>
  <si>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</si>
  <si>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</si>
  <si>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</si>
  <si>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</si>
  <si>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</si>
  <si>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</si>
  <si>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</si>
  <si>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</si>
  <si>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</si>
  <si>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</si>
  <si>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</si>
  <si>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</si>
  <si>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</si>
  <si>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</si>
  <si>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</si>
  <si>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</si>
  <si>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</si>
  <si>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</si>
  <si>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</si>
  <si>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</si>
  <si>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</si>
  <si>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</si>
  <si>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</si>
  <si>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</si>
  <si>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</si>
  <si>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</si>
  <si>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</si>
  <si>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</si>
  <si>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</si>
  <si>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</si>
  <si>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</si>
  <si>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</si>
  <si>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</si>
  <si>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</si>
  <si>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</si>
  <si>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</si>
  <si>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</si>
  <si>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</si>
  <si>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</si>
  <si>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</si>
  <si>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</si>
  <si>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</si>
  <si>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</si>
  <si>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</si>
  <si>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</si>
  <si>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</si>
  <si>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</si>
  <si>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</si>
  <si>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</si>
  <si>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</si>
  <si>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</si>
  <si>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</si>
  <si>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</si>
  <si>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</si>
  <si>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</si>
  <si>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</si>
  <si>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</si>
  <si>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</si>
  <si>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</si>
  <si>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</si>
  <si>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</si>
  <si>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</si>
  <si>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</si>
  <si>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</si>
  <si>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</si>
  <si>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</si>
  <si>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</si>
  <si>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</si>
  <si>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</si>
  <si>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</si>
  <si>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</si>
  <si>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</si>
  <si>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</si>
  <si>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</si>
  <si>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</si>
  <si>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</si>
  <si>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</si>
  <si>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</si>
  <si>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</si>
  <si>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</si>
  <si>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</si>
  <si>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</si>
  <si>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</si>
  <si>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</si>
  <si>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</si>
  <si>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</si>
  <si>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</si>
  <si>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</si>
  <si>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</si>
  <si>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</si>
  <si>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</si>
  <si>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</si>
  <si>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</si>
  <si>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</si>
  <si>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</si>
  <si>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</si>
  <si>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</si>
  <si>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</si>
  <si>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</si>
  <si>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</si>
  <si>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</si>
  <si>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</si>
  <si>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</si>
  <si>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</si>
  <si>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</si>
  <si>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</si>
  <si>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</si>
  <si>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</si>
  <si>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</si>
  <si>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</si>
  <si>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</si>
  <si>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</si>
  <si>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</si>
  <si>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</si>
  <si>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</si>
  <si>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</si>
  <si>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</si>
  <si>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</si>
  <si>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</si>
  <si>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</si>
  <si>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</si>
  <si>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</si>
  <si>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</si>
  <si>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</si>
  <si>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</si>
  <si>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</si>
  <si>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</si>
  <si>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</si>
  <si>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</si>
  <si>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</si>
  <si>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</si>
  <si>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</si>
  <si>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</si>
  <si>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</si>
  <si>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</si>
  <si>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</si>
  <si>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</si>
  <si>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</si>
  <si>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</si>
  <si>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</si>
  <si>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</si>
  <si>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</si>
  <si>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</si>
  <si>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</si>
  <si>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</si>
  <si>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</si>
  <si>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</si>
  <si>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</si>
  <si>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</si>
  <si>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</si>
  <si>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</si>
  <si>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</si>
  <si>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</si>
  <si>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</si>
  <si>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</si>
  <si>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</si>
  <si>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</si>
  <si>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</si>
  <si>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</si>
  <si>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</si>
  <si>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</si>
  <si>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</si>
  <si>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</si>
  <si>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</si>
  <si>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</si>
  <si>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</si>
  <si>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</si>
  <si>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</si>
  <si>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</si>
  <si>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</si>
  <si>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</si>
  <si>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</si>
  <si>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</si>
  <si>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</si>
  <si>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</si>
  <si>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</si>
  <si>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</si>
  <si>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</si>
  <si>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</si>
  <si>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</si>
  <si>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</si>
  <si>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</si>
  <si>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</si>
  <si>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</si>
  <si>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</si>
  <si>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</si>
  <si>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</si>
  <si>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</si>
  <si>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</si>
  <si>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</si>
  <si>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</si>
  <si>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</si>
  <si>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</si>
  <si>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</si>
  <si>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</si>
  <si>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</si>
  <si>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</si>
  <si>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</si>
  <si>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</si>
  <si>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</si>
  <si>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</si>
  <si>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</si>
  <si>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</si>
  <si>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</si>
  <si>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</si>
  <si>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</si>
  <si>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</si>
  <si>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</si>
  <si>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</si>
  <si>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</si>
  <si>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</si>
  <si>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</si>
  <si>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</si>
  <si>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</si>
  <si>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</si>
  <si>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</si>
  <si>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</si>
  <si>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</si>
  <si>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</si>
  <si>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</si>
  <si>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</si>
  <si>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</si>
  <si>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</si>
  <si>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</si>
  <si>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</si>
  <si>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</si>
  <si>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</si>
  <si>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</si>
  <si>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</si>
  <si>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</si>
  <si>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</si>
  <si>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</si>
  <si>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</si>
  <si>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</si>
  <si>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</si>
  <si>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</si>
  <si>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</si>
  <si>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</si>
  <si>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</si>
  <si>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</si>
  <si>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</si>
  <si>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</si>
  <si>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</si>
  <si>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</si>
  <si>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</si>
  <si>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</si>
  <si>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</si>
  <si>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</si>
  <si>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</si>
  <si>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</si>
  <si>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</si>
  <si>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</si>
  <si>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</si>
  <si>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</si>
  <si>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</si>
  <si>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</si>
  <si>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</si>
  <si>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</si>
  <si>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</si>
  <si>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</si>
  <si>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</si>
  <si>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</si>
  <si>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</si>
  <si>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</si>
  <si>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</si>
  <si>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</si>
  <si>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</si>
  <si>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</si>
  <si>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</si>
  <si>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</si>
  <si>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</si>
  <si>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</si>
  <si>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</si>
  <si>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</si>
  <si>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</si>
  <si>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</si>
  <si>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</si>
  <si>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</si>
  <si>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</si>
  <si>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</si>
  <si>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</si>
  <si>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</si>
  <si>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</si>
  <si>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</si>
  <si>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</si>
  <si>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</si>
  <si>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</si>
  <si>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</si>
  <si>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</si>
  <si>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</si>
  <si>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</si>
  <si>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</si>
  <si>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</si>
  <si>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</si>
  <si>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</si>
  <si>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</si>
  <si>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</si>
  <si>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</si>
  <si>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</si>
  <si>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</si>
  <si>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</si>
  <si>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</si>
  <si>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</si>
  <si>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</si>
  <si>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</si>
  <si>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</si>
  <si>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</si>
  <si>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</si>
  <si>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</si>
  <si>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</si>
  <si>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</si>
  <si>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</si>
  <si>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</si>
  <si>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</si>
  <si>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</si>
  <si>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</si>
  <si>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</si>
  <si>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</si>
  <si>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</si>
  <si>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</si>
  <si>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</si>
  <si>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</si>
  <si>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</si>
  <si>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</si>
  <si>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</si>
  <si>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</si>
  <si>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</si>
  <si>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</si>
  <si>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</si>
  <si>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</si>
  <si>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</si>
  <si>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</si>
  <si>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</si>
  <si>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</si>
  <si>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</si>
  <si>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</si>
  <si>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</si>
  <si>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</si>
  <si>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</si>
  <si>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</si>
  <si>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</si>
  <si>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</si>
  <si>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</si>
  <si>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</si>
  <si>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</si>
  <si>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</si>
  <si>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</si>
  <si>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</si>
  <si>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</si>
  <si>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</si>
  <si>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</si>
  <si>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</si>
  <si>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</si>
  <si>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</si>
  <si>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</si>
  <si>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</si>
  <si>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</si>
  <si>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</si>
  <si>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</si>
  <si>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</si>
  <si>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</si>
  <si>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</si>
  <si>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</si>
  <si>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</si>
  <si>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</si>
  <si>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</si>
  <si>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</si>
  <si>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</si>
  <si>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</si>
  <si>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</si>
  <si>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</si>
  <si>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</si>
  <si>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</si>
  <si>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</si>
  <si>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</si>
  <si>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</si>
  <si>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</si>
  <si>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</si>
  <si>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</si>
  <si>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</si>
  <si>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</si>
  <si>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</si>
  <si>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</si>
  <si>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</si>
  <si>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</si>
  <si>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</si>
  <si>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</si>
  <si>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</si>
  <si>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</si>
  <si>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</si>
  <si>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</si>
  <si>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</si>
  <si>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</si>
  <si>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</si>
  <si>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</si>
  <si>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</si>
  <si>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</si>
  <si>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</si>
  <si>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</si>
  <si>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</si>
  <si>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</si>
  <si>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</si>
  <si>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</si>
  <si>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</si>
  <si>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</si>
  <si>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</si>
  <si>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</si>
  <si>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</si>
  <si>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</si>
  <si>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</si>
  <si>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</si>
  <si>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</si>
  <si>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</si>
  <si>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</si>
  <si>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</si>
  <si>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</si>
  <si>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</si>
  <si>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</si>
  <si>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</si>
  <si>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</si>
  <si>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</si>
  <si>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</si>
  <si>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</si>
  <si>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</si>
  <si>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</si>
  <si>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</si>
  <si>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</si>
  <si>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</si>
  <si>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</si>
  <si>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</si>
  <si>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</si>
  <si>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</si>
  <si>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</si>
  <si>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</si>
  <si>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</si>
  <si>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</si>
  <si>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</si>
  <si>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</si>
  <si>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</si>
  <si>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</si>
  <si>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</si>
  <si>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</si>
  <si>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</si>
  <si>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</si>
  <si>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</si>
  <si>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</si>
  <si>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</si>
  <si>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</si>
  <si>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</si>
  <si>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</si>
  <si>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</si>
  <si>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</si>
  <si>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</si>
  <si>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</si>
  <si>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</si>
  <si>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</si>
  <si>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</si>
  <si>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</si>
  <si>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</si>
  <si>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</si>
  <si>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</si>
  <si>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</si>
  <si>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</si>
  <si>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</si>
  <si>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</si>
  <si>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</si>
  <si>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</si>
  <si>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</si>
  <si>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</si>
  <si>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</si>
  <si>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</si>
  <si>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</si>
  <si>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</si>
  <si>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</si>
  <si>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</si>
  <si>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</si>
  <si>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</si>
  <si>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</si>
  <si>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</si>
  <si>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</si>
  <si>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</si>
  <si>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</si>
  <si>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</si>
  <si>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</si>
  <si>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</si>
  <si>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</si>
  <si>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</si>
  <si>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</si>
  <si>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</si>
  <si>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</si>
  <si>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</si>
  <si>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</si>
  <si>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</si>
  <si>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</si>
  <si>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</si>
  <si>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</si>
  <si>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</si>
  <si>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</si>
  <si>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</si>
  <si>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</si>
  <si>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</si>
  <si>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</si>
  <si>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</si>
  <si>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</si>
  <si>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</si>
  <si>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</si>
  <si>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</si>
  <si>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</si>
  <si>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</si>
  <si>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</si>
  <si>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</si>
  <si>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</si>
  <si>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</si>
  <si>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</si>
  <si>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</si>
  <si>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</si>
  <si>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</si>
  <si>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</si>
  <si>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</si>
  <si>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</si>
  <si>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</si>
  <si>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</si>
  <si>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</si>
  <si>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</si>
  <si>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</si>
  <si>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</si>
  <si>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</si>
  <si>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</si>
  <si>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</si>
  <si>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</si>
  <si>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</si>
  <si>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</si>
  <si>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</si>
  <si>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</si>
  <si>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</si>
  <si>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</si>
  <si>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</si>
  <si>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</si>
  <si>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</si>
  <si>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</si>
  <si>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</si>
  <si>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</si>
  <si>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</si>
  <si>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</si>
  <si>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</si>
  <si>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</si>
  <si>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</si>
  <si>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</si>
  <si>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</si>
  <si>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</si>
  <si>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</si>
  <si>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</si>
  <si>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</si>
  <si>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</si>
  <si>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</si>
  <si>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</si>
  <si>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</si>
  <si>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</si>
  <si>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</si>
  <si>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</si>
  <si>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</si>
  <si>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</si>
  <si>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</si>
  <si>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</si>
  <si>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</si>
  <si>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</si>
  <si>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</si>
  <si>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</si>
  <si>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</si>
  <si>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</si>
  <si>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</si>
  <si>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</si>
  <si>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</si>
  <si>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</si>
  <si>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</si>
  <si>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</si>
  <si>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</si>
  <si>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</si>
  <si>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</si>
  <si>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</si>
  <si>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</si>
  <si>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</si>
  <si>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</si>
  <si>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</si>
  <si>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</si>
  <si>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</si>
  <si>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</si>
  <si>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</si>
  <si>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</si>
  <si>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</si>
  <si>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</si>
  <si>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</si>
  <si>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</si>
  <si>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</si>
  <si>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</si>
  <si>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</si>
  <si>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</si>
  <si>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</si>
  <si>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</si>
  <si>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</si>
  <si>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</si>
  <si>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</si>
  <si>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</si>
  <si>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</si>
  <si>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</si>
  <si>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</si>
  <si>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</si>
  <si>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</si>
  <si>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</si>
  <si>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</si>
  <si>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</si>
  <si>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</si>
  <si>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</si>
  <si>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</si>
  <si>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</si>
  <si>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</si>
  <si>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</si>
  <si>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</si>
  <si>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</si>
  <si>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</si>
  <si>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</si>
  <si>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</si>
  <si>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</si>
  <si>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</si>
  <si>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</si>
  <si>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</si>
  <si>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</si>
  <si>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</si>
  <si>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</si>
  <si>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</si>
  <si>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</si>
  <si>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</si>
  <si>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</si>
  <si>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</si>
  <si>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</si>
  <si>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</si>
  <si>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</si>
  <si>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</si>
  <si>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</si>
  <si>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</si>
  <si>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</si>
  <si>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</si>
  <si>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</si>
  <si>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</si>
  <si>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</si>
  <si>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</si>
  <si>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</si>
  <si>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</si>
  <si>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</si>
  <si>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</si>
  <si>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</si>
  <si>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</si>
  <si>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</si>
  <si>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</si>
  <si>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</si>
  <si>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</si>
  <si>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</si>
  <si>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</si>
  <si>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</si>
  <si>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</si>
  <si>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</si>
  <si>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</si>
  <si>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</si>
  <si>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</si>
  <si>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</si>
  <si>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</si>
  <si>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</si>
  <si>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</si>
  <si>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</si>
  <si>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</si>
  <si>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</si>
  <si>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</si>
  <si>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</si>
  <si>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</si>
  <si>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</si>
  <si>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</si>
  <si>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</si>
  <si>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</si>
  <si>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</si>
  <si>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</si>
  <si>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</si>
  <si>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</si>
  <si>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</si>
  <si>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</si>
  <si>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</si>
  <si>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</si>
  <si>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</si>
  <si>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</si>
  <si>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</si>
  <si>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</si>
  <si>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</si>
  <si>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</si>
  <si>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</si>
  <si>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</si>
  <si>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</si>
  <si>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</si>
  <si>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</si>
  <si>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</si>
  <si>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</si>
  <si>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</si>
  <si>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</si>
  <si>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</si>
  <si>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</si>
  <si>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</si>
  <si>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</si>
  <si>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</si>
  <si>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</si>
  <si>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</si>
  <si>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</si>
  <si>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</si>
  <si>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</si>
  <si>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</si>
  <si>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</si>
  <si>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</si>
  <si>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</si>
  <si>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</si>
  <si>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</si>
  <si>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</si>
  <si>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</si>
  <si>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</si>
  <si>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</si>
  <si>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</si>
  <si>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</si>
  <si>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</si>
  <si>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</si>
  <si>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</si>
  <si>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</si>
  <si>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</si>
  <si>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</si>
  <si>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</si>
  <si>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</si>
  <si>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</si>
  <si>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</si>
  <si>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</si>
  <si>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</si>
  <si>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</si>
  <si>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</si>
  <si>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</si>
  <si>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</si>
  <si>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</si>
  <si>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</si>
  <si>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</si>
  <si>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</si>
  <si>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</si>
  <si>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</si>
  <si>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</si>
  <si>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</si>
  <si>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</si>
  <si>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</si>
  <si>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</si>
  <si>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</si>
  <si>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</si>
  <si>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</si>
  <si>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</si>
  <si>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</si>
  <si>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</si>
  <si>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</si>
  <si>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</si>
  <si>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</si>
  <si>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</si>
  <si>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</si>
  <si>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</si>
  <si>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</si>
  <si>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</si>
  <si>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</si>
  <si>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</si>
  <si>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</si>
  <si>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</si>
  <si>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</si>
  <si>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</si>
  <si>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</si>
  <si>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</si>
  <si>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</si>
  <si>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</si>
  <si>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</si>
  <si>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</si>
  <si>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</si>
  <si>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</si>
  <si>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</si>
  <si>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</si>
  <si>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</si>
  <si>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</si>
  <si>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</si>
  <si>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</si>
  <si>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</si>
  <si>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</si>
  <si>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</si>
  <si>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</si>
  <si>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</si>
  <si>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</si>
  <si>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</si>
  <si>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</si>
  <si>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</si>
  <si>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</si>
  <si>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</si>
  <si>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</si>
  <si>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</si>
  <si>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</si>
  <si>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</si>
  <si>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</si>
  <si>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</si>
  <si>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</si>
  <si>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</si>
  <si>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</si>
  <si>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</si>
  <si>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</si>
  <si>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</si>
  <si>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</si>
  <si>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</si>
  <si>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</si>
  <si>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</si>
  <si>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</si>
  <si>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</si>
  <si>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</si>
  <si>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</si>
  <si>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</si>
  <si>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</si>
  <si>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</si>
  <si>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</si>
  <si>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</si>
  <si>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</si>
  <si>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</si>
  <si>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</si>
  <si>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</si>
  <si>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</si>
  <si>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</si>
  <si>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</si>
  <si>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</si>
  <si>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</si>
  <si>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</si>
  <si>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</si>
  <si>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</si>
  <si>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</si>
  <si>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</si>
  <si>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</si>
  <si>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</si>
  <si>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</si>
  <si>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</si>
  <si>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</si>
  <si>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</si>
  <si>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</si>
  <si>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</si>
  <si>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</si>
  <si>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</si>
  <si>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</si>
  <si>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</si>
  <si>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</si>
  <si>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</si>
  <si>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</si>
  <si>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</si>
  <si>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</si>
  <si>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</si>
  <si>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</si>
  <si>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</si>
  <si>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</si>
  <si>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</si>
  <si>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</si>
  <si>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</si>
  <si>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</si>
  <si>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</si>
  <si>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</si>
  <si>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</si>
  <si>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</si>
  <si>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</si>
  <si>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</si>
  <si>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</si>
  <si>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</si>
  <si>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</si>
  <si>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</si>
  <si>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</si>
  <si>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</si>
  <si>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</si>
  <si>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</si>
  <si>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</si>
  <si>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</si>
  <si>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</si>
  <si>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</si>
  <si>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</si>
  <si>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</si>
  <si>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</si>
  <si>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</si>
  <si>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</si>
  <si>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</si>
  <si>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</si>
  <si>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</si>
  <si>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</si>
  <si>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</si>
  <si>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</si>
  <si>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</si>
  <si>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</si>
  <si>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</si>
  <si>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</si>
  <si>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</si>
  <si>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</si>
  <si>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</si>
  <si>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</si>
  <si>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</si>
  <si>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</si>
  <si>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</si>
  <si>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</si>
  <si>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</si>
  <si>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</si>
  <si>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</si>
  <si>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</si>
  <si>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</si>
  <si>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</si>
  <si>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</si>
  <si>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</si>
  <si>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</si>
  <si>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</si>
  <si>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</si>
  <si>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</si>
  <si>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</si>
  <si>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</si>
  <si>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</si>
  <si>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</si>
  <si>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</si>
  <si>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</si>
  <si>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</si>
  <si>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</si>
  <si>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</si>
  <si>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</si>
  <si>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</si>
  <si>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</si>
  <si>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</si>
  <si>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</si>
  <si>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</si>
  <si>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</si>
  <si>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</si>
  <si>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</si>
  <si>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</si>
  <si>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</si>
  <si>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</si>
  <si>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</si>
  <si>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</si>
  <si>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</si>
  <si>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</si>
  <si>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</si>
  <si>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</si>
  <si>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</si>
  <si>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</si>
  <si>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</si>
  <si>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</si>
  <si>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</si>
  <si>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</si>
  <si>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</si>
  <si>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</si>
  <si>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</si>
  <si>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</si>
  <si>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</si>
  <si>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</si>
  <si>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</si>
  <si>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</si>
  <si>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</si>
  <si>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</si>
  <si>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</si>
  <si>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</si>
  <si>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</si>
  <si>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</si>
  <si>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</si>
  <si>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</si>
  <si>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</si>
  <si>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</si>
  <si>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</si>
  <si>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</si>
  <si>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</si>
  <si>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</si>
  <si>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</si>
  <si>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</si>
  <si>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</si>
  <si>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</si>
  <si>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</si>
  <si>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</si>
  <si>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</si>
  <si>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</si>
  <si>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</si>
  <si>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</si>
  <si>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</si>
  <si>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</si>
  <si>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</si>
  <si>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</si>
  <si>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</si>
  <si>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</si>
  <si>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</si>
  <si>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</si>
  <si>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</si>
  <si>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</si>
  <si>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</si>
  <si>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</si>
  <si>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</si>
  <si>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</si>
  <si>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</si>
  <si>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</si>
  <si>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</si>
  <si>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</si>
  <si>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</si>
  <si>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</si>
  <si>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</si>
  <si>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</si>
  <si>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</si>
  <si>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</si>
  <si>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</si>
  <si>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</si>
  <si>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</si>
  <si>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</si>
  <si>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</si>
  <si>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</si>
  <si>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</si>
  <si>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</si>
  <si>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</si>
  <si>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</si>
  <si>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</si>
  <si>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</si>
  <si>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</si>
  <si>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</si>
  <si>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</si>
  <si>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</si>
  <si>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</si>
  <si>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</si>
  <si>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</si>
  <si>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</si>
  <si>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</si>
  <si>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</si>
  <si>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</si>
  <si>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</si>
  <si>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</si>
  <si>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</si>
  <si>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</si>
  <si>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</si>
  <si>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</si>
  <si>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</si>
  <si>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</si>
  <si>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</si>
  <si>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</si>
  <si>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</si>
  <si>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</si>
  <si>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</si>
  <si>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</si>
  <si>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</si>
  <si>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</si>
  <si>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</si>
  <si>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</si>
  <si>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</si>
  <si>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</si>
  <si>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</si>
  <si>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</si>
  <si>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</si>
  <si>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</si>
  <si>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</si>
  <si>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</si>
  <si>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</si>
  <si>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</si>
  <si>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</si>
  <si>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</si>
  <si>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</si>
  <si>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</si>
  <si>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</si>
  <si>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</si>
  <si>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</si>
  <si>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</si>
  <si>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</si>
  <si>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</si>
  <si>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</si>
  <si>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</si>
  <si>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</si>
  <si>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</si>
  <si>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</si>
  <si>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</si>
  <si>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</si>
  <si>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</si>
  <si>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</si>
  <si>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</si>
  <si>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</si>
  <si>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</si>
  <si>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</si>
  <si>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</si>
  <si>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</si>
  <si>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</si>
  <si>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</si>
  <si>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</si>
  <si>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</si>
  <si>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</si>
  <si>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</si>
  <si>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</si>
  <si>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</si>
  <si>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</si>
  <si>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</si>
  <si>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</si>
  <si>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</si>
  <si>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</si>
  <si>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</si>
  <si>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</si>
  <si>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</si>
  <si>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</si>
  <si>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</si>
  <si>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</si>
  <si>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</si>
  <si>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</si>
  <si>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</si>
  <si>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</si>
  <si>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</si>
  <si>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</si>
  <si>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</si>
  <si>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</si>
  <si>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</si>
  <si>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</si>
  <si>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</si>
  <si>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</si>
  <si>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</si>
  <si>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</si>
  <si>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</si>
  <si>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</si>
  <si>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</si>
  <si>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</si>
  <si>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</si>
  <si>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</si>
  <si>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</si>
  <si>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</si>
  <si>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</si>
  <si>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</si>
  <si>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</si>
  <si>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</si>
  <si>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</si>
  <si>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</si>
  <si>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</si>
  <si>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</si>
  <si>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</si>
  <si>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</si>
  <si>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</si>
  <si>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</si>
  <si>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</si>
  <si>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</si>
  <si>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</si>
  <si>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</si>
  <si>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</si>
  <si>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</si>
  <si>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</si>
  <si>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</si>
  <si>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</si>
  <si>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</si>
  <si>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</si>
  <si>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</si>
  <si>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</si>
  <si>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</si>
  <si>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</si>
  <si>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</si>
  <si>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</si>
  <si>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</si>
  <si>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</si>
  <si>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</si>
  <si>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</si>
  <si>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</si>
  <si>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</si>
  <si>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</si>
  <si>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</si>
  <si>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</si>
  <si>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</si>
  <si>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</si>
  <si>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</si>
  <si>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</si>
  <si>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</si>
  <si>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</si>
  <si>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</si>
  <si>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</si>
  <si>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</si>
  <si>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</si>
  <si>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</si>
  <si>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</si>
  <si>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</si>
  <si>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</si>
  <si>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</si>
  <si>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</si>
  <si>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</si>
  <si>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</si>
  <si>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</si>
  <si>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</si>
  <si>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</si>
  <si>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</si>
  <si>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</si>
  <si>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</si>
  <si>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</si>
  <si>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</si>
  <si>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</si>
  <si>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</si>
  <si>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</si>
  <si>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</si>
  <si>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</si>
  <si>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</si>
  <si>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</si>
  <si>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</si>
  <si>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</si>
  <si>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</si>
  <si>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</si>
  <si>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</si>
  <si>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</si>
  <si>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</si>
  <si>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</si>
  <si>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</si>
  <si>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</si>
  <si>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</si>
  <si>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</si>
  <si>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</si>
  <si>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</si>
  <si>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</si>
  <si>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</si>
  <si>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</si>
  <si>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</si>
  <si>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</si>
  <si>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</si>
  <si>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</si>
  <si>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</si>
  <si>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</si>
  <si>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</si>
  <si>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</si>
  <si>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</si>
  <si>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</si>
  <si>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</si>
  <si>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</si>
  <si>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</si>
  <si>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</si>
  <si>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</si>
  <si>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</si>
  <si>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</si>
  <si>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</si>
  <si>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</si>
  <si>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</si>
  <si>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</si>
  <si>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</si>
  <si>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</si>
  <si>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</si>
  <si>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</si>
  <si>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</si>
  <si>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</si>
  <si>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</si>
  <si>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</si>
  <si>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</si>
  <si>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</si>
  <si>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</si>
  <si>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</si>
  <si>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</si>
  <si>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</si>
  <si>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</si>
  <si>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</si>
  <si>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</si>
  <si>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</si>
  <si>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</si>
  <si>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</si>
  <si>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</si>
  <si>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</si>
  <si>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</si>
  <si>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</si>
  <si>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</si>
  <si>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</si>
  <si>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</si>
  <si>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</si>
  <si>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</si>
  <si>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</si>
  <si>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</si>
  <si>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</si>
  <si>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</si>
  <si>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</si>
  <si>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</si>
  <si>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</si>
  <si>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</si>
  <si>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</si>
  <si>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</si>
  <si>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</si>
  <si>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</si>
  <si>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</si>
  <si>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</si>
  <si>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</si>
  <si>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</si>
  <si>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</si>
  <si>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</si>
  <si>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</si>
  <si>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</si>
  <si>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</si>
  <si>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</si>
  <si>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</si>
  <si>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</si>
  <si>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</si>
  <si>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</si>
  <si>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</si>
  <si>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</si>
  <si>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</si>
  <si>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</si>
  <si>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</si>
  <si>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</si>
  <si>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</si>
  <si>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</si>
  <si>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</si>
  <si>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</si>
  <si>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</si>
  <si>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</si>
  <si>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</si>
  <si>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</si>
  <si>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</si>
  <si>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</si>
  <si>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</si>
  <si>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</si>
  <si>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</si>
  <si>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</si>
  <si>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</si>
  <si>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</si>
  <si>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</si>
  <si>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</si>
  <si>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</si>
  <si>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</si>
  <si>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</si>
  <si>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</si>
  <si>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</si>
  <si>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</si>
  <si>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</si>
  <si>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</si>
  <si>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</si>
  <si>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</si>
  <si>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</si>
  <si>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</si>
  <si>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</si>
  <si>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</si>
  <si>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</si>
  <si>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</si>
  <si>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</si>
  <si>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</si>
  <si>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</si>
  <si>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</si>
  <si>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</si>
  <si>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</si>
  <si>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</si>
  <si>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</si>
  <si>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</si>
  <si>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</si>
  <si>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</si>
  <si>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</si>
  <si>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</si>
  <si>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</si>
  <si>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</si>
  <si>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</si>
  <si>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</si>
  <si>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</si>
  <si>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</si>
  <si>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</si>
  <si>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</si>
  <si>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</si>
  <si>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</si>
  <si>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</si>
  <si>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</si>
  <si>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</si>
  <si>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</si>
  <si>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</si>
  <si>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</si>
  <si>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</si>
  <si>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</si>
  <si>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</si>
  <si>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</si>
  <si>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</si>
  <si>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</si>
  <si>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</si>
  <si>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</si>
  <si>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</si>
  <si>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</si>
  <si>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</si>
  <si>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</si>
  <si>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</si>
  <si>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</si>
  <si>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</si>
  <si>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</si>
  <si>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</si>
  <si>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</si>
  <si>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</si>
  <si>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</si>
  <si>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</si>
  <si>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</si>
  <si>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</si>
  <si>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</si>
  <si>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</si>
  <si>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</si>
  <si>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</si>
  <si>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</si>
  <si>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</si>
  <si>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</si>
  <si>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</si>
  <si>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</si>
  <si>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</si>
  <si>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</si>
  <si>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</si>
  <si>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</si>
  <si>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</si>
  <si>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</si>
  <si>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</si>
  <si>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</si>
  <si>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</si>
  <si>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</si>
  <si>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</si>
  <si>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</si>
  <si>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</si>
  <si>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</si>
  <si>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</si>
  <si>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</si>
  <si>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</si>
  <si>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</si>
  <si>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</si>
  <si>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</si>
  <si>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</si>
  <si>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</si>
  <si>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</si>
  <si>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</si>
  <si>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</si>
  <si>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</si>
  <si>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</si>
  <si>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</si>
  <si>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</si>
  <si>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</si>
  <si>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</si>
  <si>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</si>
  <si>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</si>
  <si>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</si>
  <si>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</si>
  <si>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</si>
  <si>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</si>
  <si>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</si>
  <si>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</si>
  <si>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</si>
  <si>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</si>
  <si>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</si>
  <si>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</si>
  <si>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</si>
  <si>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</si>
  <si>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</si>
  <si>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</si>
  <si>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</si>
  <si>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</si>
  <si>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</si>
  <si>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</si>
  <si>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</si>
  <si>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</si>
  <si>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</si>
  <si>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</si>
  <si>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</si>
  <si>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</si>
  <si>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</si>
  <si>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</si>
  <si>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</si>
  <si>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</si>
  <si>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</si>
  <si>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</si>
  <si>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</si>
  <si>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</si>
  <si>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</si>
  <si>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</si>
  <si>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</si>
  <si>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</si>
  <si>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</si>
  <si>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</si>
  <si>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</si>
  <si>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</si>
  <si>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</si>
  <si>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</si>
  <si>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</si>
  <si>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</si>
  <si>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</si>
  <si>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</si>
  <si>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</si>
  <si>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</si>
  <si>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</si>
  <si>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</si>
  <si>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</si>
  <si>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</si>
  <si>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</si>
  <si>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</si>
  <si>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</si>
  <si>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</si>
  <si>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</si>
  <si>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</si>
  <si>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</si>
  <si>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</si>
  <si>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</si>
  <si>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</si>
  <si>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</si>
  <si>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</si>
  <si>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</si>
  <si>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</si>
  <si>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</si>
  <si>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</si>
  <si>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</si>
  <si>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</si>
  <si>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</si>
  <si>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</si>
  <si>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</si>
  <si>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</si>
  <si>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</si>
  <si>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</si>
  <si>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</si>
  <si>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</si>
  <si>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</si>
  <si>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</si>
  <si>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</si>
  <si>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</si>
  <si>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</si>
  <si>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</si>
  <si>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</si>
  <si>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</si>
  <si>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</si>
  <si>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</si>
  <si>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</si>
  <si>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</si>
  <si>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</si>
  <si>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</si>
  <si>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</si>
  <si>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</si>
  <si>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</si>
  <si>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</si>
  <si>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</si>
  <si>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</si>
  <si>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</si>
  <si>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</si>
  <si>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</si>
  <si>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</si>
  <si>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</si>
  <si>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</si>
  <si>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</si>
  <si>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</si>
  <si>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</si>
  <si>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</si>
  <si>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</si>
  <si>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</si>
  <si>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</si>
  <si>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</si>
  <si>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</si>
  <si>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</si>
  <si>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</si>
  <si>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</si>
  <si>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</si>
  <si>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</si>
  <si>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</si>
  <si>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</si>
  <si>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</si>
  <si>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</si>
  <si>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</si>
  <si>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</si>
  <si>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</si>
  <si>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</si>
  <si>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</si>
  <si>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</si>
  <si>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</si>
  <si>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</si>
  <si>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</si>
  <si>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</si>
  <si>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</si>
  <si>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</si>
  <si>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</si>
  <si>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</si>
  <si>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</si>
  <si>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</si>
  <si>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</si>
  <si>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</si>
  <si>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</si>
  <si>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</si>
  <si>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</si>
  <si>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</si>
  <si>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</si>
  <si>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</si>
  <si>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</si>
  <si>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</si>
  <si>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</si>
  <si>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</si>
  <si>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</si>
  <si>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</si>
  <si>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</si>
  <si>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</si>
  <si>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</si>
  <si>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</si>
  <si>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</si>
  <si>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</si>
  <si>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</si>
  <si>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</si>
  <si>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</si>
  <si>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</si>
  <si>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</si>
  <si>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</si>
  <si>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</si>
  <si>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</si>
  <si>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</si>
  <si>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</si>
  <si>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</si>
  <si>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</si>
  <si>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</si>
  <si>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</si>
  <si>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</si>
  <si>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</si>
  <si>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</si>
  <si>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</si>
  <si>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</si>
  <si>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</si>
  <si>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</si>
  <si>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</si>
  <si>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</si>
  <si>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</si>
  <si>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</si>
  <si>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</si>
  <si>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</si>
  <si>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</si>
  <si>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</si>
  <si>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</si>
  <si>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</si>
  <si>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</si>
  <si>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</si>
  <si>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</si>
  <si>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</si>
  <si>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</si>
  <si>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</si>
  <si>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</si>
  <si>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</si>
  <si>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</si>
  <si>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</si>
  <si>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</si>
  <si>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</si>
  <si>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</si>
  <si>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</si>
  <si>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</si>
  <si>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</si>
  <si>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</si>
  <si>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</si>
  <si>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</si>
  <si>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</si>
  <si>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</si>
  <si>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</si>
  <si>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</si>
  <si>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</si>
  <si>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</si>
  <si>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</si>
  <si>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</si>
  <si>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</si>
  <si>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</si>
  <si>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</si>
  <si>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</si>
  <si>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</si>
  <si>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</si>
  <si>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</si>
  <si>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</si>
  <si>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</si>
  <si>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</si>
  <si>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</si>
  <si>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</si>
  <si>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</si>
  <si>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</si>
  <si>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</si>
  <si>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</si>
  <si>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</si>
  <si>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</si>
  <si>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</si>
  <si>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</si>
  <si>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</si>
  <si>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</si>
  <si>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</si>
  <si>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</si>
  <si>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</si>
  <si>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</si>
  <si>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</si>
  <si>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</si>
  <si>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</si>
  <si>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</si>
  <si>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</si>
  <si>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</si>
  <si>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</si>
  <si>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</si>
  <si>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</si>
  <si>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</si>
  <si>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</si>
  <si>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</si>
  <si>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</si>
  <si>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</si>
  <si>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</si>
  <si>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</si>
  <si>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</si>
  <si>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</si>
  <si>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</si>
  <si>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</si>
  <si>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</si>
  <si>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</si>
  <si>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</si>
  <si>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</si>
  <si>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</si>
  <si>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</si>
  <si>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</si>
  <si>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</si>
  <si>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</si>
  <si>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</si>
  <si>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</si>
  <si>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</si>
  <si>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</si>
  <si>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</si>
  <si>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</si>
  <si>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</si>
  <si>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</si>
  <si>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</si>
  <si>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</si>
  <si>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</si>
  <si>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</si>
  <si>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</si>
  <si>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</si>
  <si>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</si>
  <si>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</si>
  <si>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</si>
  <si>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</si>
  <si>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</si>
  <si>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</si>
  <si>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</si>
  <si>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</si>
  <si>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</si>
  <si>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</si>
  <si>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</si>
  <si>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</si>
  <si>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</si>
  <si>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</si>
  <si>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</si>
  <si>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</si>
  <si>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</si>
  <si>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</si>
  <si>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</si>
  <si>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</si>
  <si>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</si>
  <si>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</si>
  <si>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</si>
  <si>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</si>
  <si>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</si>
  <si>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</si>
  <si>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</si>
  <si>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</si>
  <si>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</si>
  <si>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</si>
  <si>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</si>
  <si>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</si>
  <si>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</si>
  <si>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</si>
  <si>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</si>
  <si>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</si>
  <si>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</si>
  <si>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</si>
  <si>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</si>
  <si>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</si>
  <si>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</si>
  <si>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</si>
  <si>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</si>
  <si>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</si>
  <si>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</si>
  <si>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</si>
  <si>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</si>
  <si>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</si>
  <si>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</si>
  <si>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</si>
  <si>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</si>
  <si>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</si>
  <si>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</si>
  <si>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</si>
  <si>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</si>
  <si>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</si>
  <si>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</si>
  <si>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</si>
  <si>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</si>
  <si>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</si>
  <si>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</si>
  <si>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</si>
  <si>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</si>
  <si>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</si>
  <si>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</si>
  <si>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</si>
  <si>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</si>
  <si>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</si>
  <si>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</si>
  <si>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</si>
  <si>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</si>
  <si>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</si>
  <si>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</si>
  <si>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</si>
  <si>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</si>
  <si>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</si>
  <si>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</si>
  <si>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</si>
  <si>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</si>
  <si>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</si>
  <si>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</si>
  <si>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</si>
  <si>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</si>
  <si>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</si>
  <si>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</si>
  <si>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</si>
  <si>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</si>
  <si>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</si>
  <si>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</si>
  <si>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</si>
  <si>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</si>
  <si>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</si>
  <si>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</si>
  <si>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</si>
  <si>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</si>
  <si>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</si>
  <si>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</si>
  <si>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</si>
  <si>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</si>
  <si>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</si>
  <si>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</si>
  <si>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</si>
  <si>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</si>
  <si>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</si>
  <si>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</si>
  <si>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</si>
  <si>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</si>
  <si>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</si>
  <si>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</si>
  <si>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</si>
  <si>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</si>
  <si>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</si>
  <si>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</si>
  <si>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</si>
  <si>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</si>
  <si>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</si>
  <si>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</si>
  <si>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</si>
  <si>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</si>
  <si>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</si>
  <si>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</si>
  <si>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</si>
  <si>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</si>
  <si>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</si>
  <si>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</si>
  <si>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</si>
  <si>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</si>
  <si>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</si>
  <si>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</si>
  <si>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</si>
  <si>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</si>
  <si>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</si>
  <si>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</si>
  <si>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</si>
  <si>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</si>
  <si>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</si>
  <si>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</si>
  <si>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</si>
  <si>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</si>
  <si>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</si>
  <si>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</si>
  <si>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</si>
  <si>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</si>
  <si>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</si>
  <si>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</si>
  <si>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</si>
  <si>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</si>
  <si>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</si>
  <si>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</si>
  <si>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</si>
  <si>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</si>
  <si>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</si>
  <si>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</si>
  <si>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</si>
  <si>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</si>
  <si>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</si>
  <si>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</si>
  <si>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</si>
  <si>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</si>
  <si>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</si>
  <si>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</si>
  <si>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</si>
  <si>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</si>
  <si>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</si>
  <si>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</si>
  <si>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</si>
  <si>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</si>
  <si>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</si>
  <si>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</si>
  <si>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</si>
  <si>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</si>
  <si>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</si>
  <si>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</si>
  <si>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</si>
  <si>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</si>
  <si>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</si>
  <si>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</si>
  <si>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</si>
  <si>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</si>
  <si>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</si>
  <si>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</si>
  <si>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</si>
  <si>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</si>
  <si>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</si>
  <si>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</si>
  <si>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</si>
  <si>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</si>
  <si>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</si>
  <si>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</si>
  <si>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</si>
  <si>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</si>
  <si>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</si>
  <si>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</si>
  <si>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</si>
  <si>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</si>
  <si>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</si>
  <si>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</si>
  <si>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</si>
  <si>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</si>
  <si>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</si>
  <si>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</si>
  <si>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</si>
  <si>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</si>
  <si>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</si>
  <si>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</si>
  <si>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</si>
  <si>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</si>
  <si>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</si>
  <si>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</si>
  <si>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</si>
  <si>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</si>
  <si>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</si>
  <si>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</si>
  <si>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</si>
  <si>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</si>
  <si>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</si>
  <si>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</si>
  <si>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</si>
  <si>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</si>
  <si>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</si>
  <si>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</si>
  <si>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</si>
  <si>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</si>
  <si>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</si>
  <si>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</si>
  <si>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</si>
  <si>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</si>
  <si>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</si>
  <si>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</si>
  <si>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</si>
  <si>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</si>
  <si>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</si>
  <si>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</si>
  <si>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</si>
  <si>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</si>
  <si>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</si>
  <si>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</si>
  <si>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</si>
  <si>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</si>
  <si>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</si>
  <si>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</si>
  <si>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</si>
  <si>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</si>
  <si>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</si>
  <si>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</si>
  <si>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</si>
  <si>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</si>
  <si>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</si>
  <si>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</si>
  <si>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</si>
  <si>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</si>
  <si>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</si>
  <si>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</si>
  <si>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</si>
  <si>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</si>
  <si>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</si>
  <si>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</si>
  <si>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</si>
  <si>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</si>
  <si>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</si>
  <si>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</si>
  <si>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</si>
  <si>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</si>
  <si>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</si>
  <si>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</si>
  <si>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</si>
  <si>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</si>
  <si>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</si>
  <si>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</si>
  <si>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</si>
  <si>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</si>
  <si>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</si>
  <si>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</si>
  <si>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</si>
  <si>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</si>
  <si>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</si>
  <si>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</si>
  <si>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</si>
  <si>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</si>
  <si>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</si>
  <si>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</si>
  <si>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</si>
  <si>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</si>
  <si>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</si>
  <si>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</si>
  <si>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</si>
  <si>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</si>
  <si>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</si>
  <si>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</si>
  <si>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</si>
  <si>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</si>
  <si>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</si>
  <si>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</si>
  <si>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</si>
  <si>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</si>
  <si>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</si>
  <si>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</si>
  <si>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</si>
  <si>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</si>
  <si>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</si>
  <si>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</si>
  <si>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</si>
  <si>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</si>
  <si>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</si>
  <si>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</si>
  <si>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</si>
  <si>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</si>
  <si>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</si>
  <si>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</si>
  <si>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</si>
  <si>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</si>
  <si>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</si>
  <si>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</si>
  <si>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</si>
  <si>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</si>
  <si>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</si>
  <si>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</si>
  <si>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</si>
  <si>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</si>
  <si>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</si>
  <si>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</si>
  <si>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</si>
  <si>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</si>
  <si>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</si>
  <si>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</si>
  <si>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</si>
  <si>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</si>
  <si>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</si>
  <si>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</si>
  <si>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</si>
  <si>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</si>
  <si>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</si>
  <si>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</si>
  <si>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</si>
  <si>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</si>
  <si>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</si>
  <si>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</si>
  <si>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</si>
  <si>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</si>
  <si>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</si>
  <si>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</si>
  <si>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</si>
  <si>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</si>
  <si>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</si>
  <si>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</si>
  <si>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</si>
  <si>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</si>
  <si>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</si>
  <si>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</si>
  <si>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</si>
  <si>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</si>
  <si>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</si>
  <si>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</si>
  <si>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</si>
  <si>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</si>
  <si>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</si>
  <si>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</si>
  <si>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</si>
  <si>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</si>
  <si>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</si>
  <si>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</si>
  <si>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</si>
  <si>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</si>
  <si>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</si>
  <si>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</si>
  <si>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</si>
  <si>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</si>
  <si>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</si>
  <si>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</si>
  <si>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</si>
  <si>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</si>
  <si>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</si>
  <si>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</si>
  <si>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</si>
  <si>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</si>
  <si>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</si>
  <si>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</si>
  <si>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</si>
  <si>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</si>
  <si>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</si>
  <si>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</si>
  <si>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</si>
  <si>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</si>
  <si>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</si>
  <si>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</si>
  <si>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</si>
  <si>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</si>
  <si>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</si>
  <si>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</si>
  <si>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</si>
  <si>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</si>
  <si>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</si>
  <si>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</si>
  <si>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</si>
  <si>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</si>
  <si>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</si>
  <si>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</si>
  <si>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</si>
  <si>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</si>
  <si>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</si>
  <si>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</si>
  <si>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</si>
  <si>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</si>
  <si>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</si>
  <si>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</si>
  <si>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</si>
  <si>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</si>
  <si>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</si>
  <si>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</si>
  <si>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</si>
  <si>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</si>
  <si>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</si>
  <si>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</si>
  <si>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</si>
  <si>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</si>
  <si>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</si>
  <si>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</si>
  <si>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</si>
  <si>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</si>
  <si>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</si>
  <si>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</si>
  <si>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</si>
  <si>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</si>
  <si>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</si>
  <si>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</si>
  <si>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</si>
  <si>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</si>
  <si>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</si>
  <si>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</si>
  <si>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</si>
  <si>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</si>
  <si>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</si>
  <si>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</si>
  <si>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</si>
  <si>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</si>
  <si>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</si>
  <si>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</si>
  <si>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</si>
  <si>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</si>
  <si>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</si>
  <si>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</si>
  <si>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</si>
  <si>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</si>
  <si>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</si>
  <si>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</si>
  <si>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</si>
  <si>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</si>
  <si>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</si>
  <si>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</si>
  <si>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</si>
  <si>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</si>
  <si>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</si>
  <si>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</si>
  <si>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</si>
  <si>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</si>
  <si>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</si>
  <si>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</si>
  <si>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</si>
  <si>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</si>
  <si>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</si>
  <si>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</si>
  <si>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</si>
  <si>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</si>
  <si>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</si>
  <si>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</si>
  <si>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</si>
  <si>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</si>
  <si>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</si>
  <si>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</si>
  <si>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</si>
  <si>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</si>
  <si>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</si>
  <si>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</si>
  <si>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</si>
  <si>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</si>
  <si>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</si>
  <si>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</si>
  <si>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</si>
  <si>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</si>
  <si>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</si>
  <si>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</si>
  <si>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</si>
  <si>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</si>
  <si>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</si>
  <si>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</si>
  <si>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</si>
  <si>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</si>
  <si>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</si>
  <si>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</si>
  <si>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</si>
  <si>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</si>
  <si>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</si>
  <si>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</si>
  <si>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</si>
  <si>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</si>
  <si>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</si>
  <si>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</si>
  <si>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</si>
  <si>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</si>
  <si>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</si>
  <si>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</si>
  <si>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</si>
  <si>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</si>
  <si>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</si>
  <si>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</si>
  <si>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</si>
  <si>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</si>
  <si>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</si>
  <si>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</si>
  <si>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</si>
  <si>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</si>
  <si>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</si>
  <si>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</si>
  <si>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</si>
  <si>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</si>
  <si>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</si>
  <si>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</si>
  <si>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</si>
  <si>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</si>
  <si>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</si>
  <si>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</si>
  <si>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</si>
  <si>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</si>
  <si>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</si>
  <si>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</si>
  <si>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</si>
  <si>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</si>
  <si>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</si>
  <si>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</si>
  <si>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</si>
  <si>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</si>
  <si>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</si>
  <si>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</si>
  <si>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</si>
  <si>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</si>
  <si>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</si>
  <si>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</si>
  <si>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</si>
  <si>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</si>
  <si>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</si>
  <si>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</si>
  <si>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</si>
  <si>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</si>
  <si>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</si>
  <si>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</si>
  <si>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</si>
  <si>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</si>
  <si>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</si>
  <si>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</si>
  <si>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</si>
  <si>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</si>
  <si>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</si>
  <si>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</si>
  <si>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</si>
  <si>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</si>
  <si>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</si>
  <si>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</si>
  <si>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</si>
  <si>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</si>
  <si>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</si>
  <si>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</si>
  <si>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</si>
  <si>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</si>
  <si>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</si>
  <si>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</si>
  <si>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</si>
  <si>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</si>
  <si>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</si>
  <si>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</si>
  <si>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</si>
  <si>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</si>
  <si>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</si>
  <si>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</si>
  <si>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</si>
  <si>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</si>
  <si>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</si>
  <si>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</si>
  <si>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</si>
  <si>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</si>
  <si>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</si>
  <si>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</si>
  <si>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</si>
  <si>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</si>
  <si>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</si>
  <si>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</si>
  <si>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</si>
  <si>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</si>
  <si>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</si>
  <si>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</si>
  <si>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</si>
  <si>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</si>
  <si>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</si>
  <si>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</si>
  <si>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</si>
  <si>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</si>
  <si>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</si>
  <si>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</si>
  <si>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</si>
  <si>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</si>
  <si>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</si>
  <si>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</si>
  <si>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</si>
  <si>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</si>
  <si>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</si>
  <si>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</si>
  <si>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</si>
  <si>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</si>
  <si>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</si>
  <si>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</si>
  <si>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</si>
  <si>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</si>
  <si>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</si>
  <si>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</si>
  <si>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</si>
  <si>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</si>
  <si>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</si>
  <si>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</si>
  <si>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</si>
  <si>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</si>
  <si>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</si>
  <si>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</si>
  <si>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</si>
  <si>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</si>
  <si>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</si>
  <si>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</si>
  <si>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</si>
  <si>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</si>
  <si>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</si>
  <si>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</si>
  <si>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</si>
  <si>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</si>
  <si>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</si>
  <si>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</si>
  <si>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</si>
  <si>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</si>
  <si>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</si>
  <si>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</si>
  <si>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</si>
  <si>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</si>
  <si>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</si>
  <si>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</si>
  <si>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</si>
  <si>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</si>
  <si>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</si>
  <si>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</si>
  <si>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</si>
  <si>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</si>
  <si>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</si>
  <si>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</si>
  <si>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</si>
  <si>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</si>
  <si>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</si>
  <si>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</si>
  <si>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</si>
  <si>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</si>
  <si>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</si>
  <si>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</si>
  <si>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</si>
  <si>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</si>
  <si>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</si>
  <si>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</si>
  <si>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</si>
  <si>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</si>
  <si>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</si>
  <si>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</si>
  <si>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</si>
  <si>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</si>
  <si>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</si>
  <si>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</si>
  <si>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</si>
  <si>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</si>
  <si>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</si>
  <si>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</si>
  <si>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</si>
  <si>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</si>
  <si>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</si>
  <si>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</si>
  <si>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</si>
  <si>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</si>
  <si>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</si>
  <si>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</si>
  <si>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</si>
  <si>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</si>
  <si>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</si>
  <si>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</si>
  <si>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</si>
  <si>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</si>
  <si>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</si>
  <si>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</si>
  <si>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</si>
  <si>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</si>
  <si>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</si>
  <si>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</si>
  <si>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</si>
  <si>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</si>
  <si>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</si>
  <si>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</si>
  <si>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</si>
  <si>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</si>
  <si>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</si>
  <si>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</si>
  <si>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</si>
  <si>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</si>
  <si>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</si>
  <si>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</si>
  <si>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</si>
  <si>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</si>
  <si>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</si>
  <si>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</si>
  <si>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</si>
  <si>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</si>
  <si>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</si>
  <si>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</si>
  <si>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</si>
  <si>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</si>
  <si>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</si>
  <si>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</si>
  <si>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</si>
  <si>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</si>
  <si>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</si>
  <si>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</si>
  <si>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</si>
  <si>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</si>
  <si>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</si>
  <si>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</si>
  <si>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</si>
  <si>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</si>
  <si>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</si>
  <si>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</si>
  <si>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</si>
  <si>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</si>
  <si>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</si>
  <si>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</si>
  <si>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</si>
  <si>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</si>
  <si>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</si>
  <si>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</si>
  <si>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</si>
  <si>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</si>
  <si>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</si>
  <si>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</si>
  <si>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</si>
  <si>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</si>
  <si>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</si>
  <si>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</si>
  <si>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</si>
  <si>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</si>
  <si>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</si>
  <si>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</si>
  <si>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</si>
  <si>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</si>
  <si>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</si>
  <si>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</si>
  <si>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</si>
  <si>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</si>
  <si>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</si>
  <si>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</si>
  <si>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</si>
  <si>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</si>
  <si>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</si>
  <si>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</si>
  <si>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</si>
  <si>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</si>
  <si>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</si>
  <si>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</si>
  <si>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</si>
  <si>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</si>
  <si>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</si>
  <si>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</si>
  <si>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</si>
  <si>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</si>
  <si>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</si>
  <si>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</si>
  <si>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</si>
  <si>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</si>
  <si>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</si>
  <si>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</si>
  <si>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</si>
  <si>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</si>
  <si>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</si>
  <si>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</si>
  <si>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</si>
  <si>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</si>
  <si>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</si>
  <si>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</si>
  <si>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</si>
  <si>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</si>
  <si>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</si>
  <si>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</si>
  <si>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</si>
  <si>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</si>
  <si>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</si>
  <si>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</si>
  <si>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</si>
  <si>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</si>
  <si>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</si>
  <si>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</si>
  <si>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</si>
  <si>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</si>
  <si>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</si>
  <si>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</si>
  <si>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</si>
  <si>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</si>
  <si>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</si>
  <si>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</si>
  <si>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</si>
  <si>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</si>
  <si>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</si>
  <si>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</si>
  <si>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</si>
  <si>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</si>
  <si>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</si>
  <si>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</si>
  <si>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</si>
  <si>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</si>
  <si>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</si>
  <si>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</si>
  <si>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</si>
  <si>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</si>
  <si>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</si>
  <si>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</si>
  <si>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</si>
  <si>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</si>
  <si>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</si>
  <si>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</si>
  <si>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</si>
  <si>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</si>
  <si>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</si>
  <si>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</si>
  <si>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</si>
  <si>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</si>
  <si>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</si>
  <si>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</si>
  <si>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</si>
  <si>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</si>
  <si>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</si>
  <si>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</si>
  <si>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</si>
  <si>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</si>
  <si>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</si>
  <si>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</si>
  <si>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</si>
  <si>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</si>
  <si>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</si>
  <si>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</si>
  <si>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</si>
  <si>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</si>
  <si>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</si>
  <si>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</si>
  <si>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</si>
  <si>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</si>
  <si>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</si>
  <si>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</si>
  <si>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</si>
  <si>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</si>
  <si>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</si>
  <si>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</si>
  <si>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</si>
  <si>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</si>
  <si>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</si>
  <si>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</si>
  <si>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</si>
  <si>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</si>
  <si>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</si>
  <si>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</si>
  <si>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</si>
  <si>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</si>
  <si>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</si>
  <si>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</si>
  <si>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</si>
  <si>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</si>
  <si>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</si>
  <si>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</si>
  <si>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</si>
  <si>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</si>
  <si>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</si>
  <si>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</si>
  <si>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</si>
  <si>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</si>
  <si>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</si>
  <si>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</si>
  <si>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</si>
  <si>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</si>
  <si>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</si>
  <si>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</si>
  <si>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</si>
  <si>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</si>
  <si>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</si>
  <si>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</si>
  <si>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</si>
  <si>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</si>
  <si>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</si>
  <si>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</si>
  <si>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</si>
  <si>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</si>
  <si>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</si>
  <si>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</si>
  <si>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</si>
  <si>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</si>
  <si>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</si>
  <si>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</si>
  <si>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</si>
  <si>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</si>
  <si>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</si>
  <si>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</si>
  <si>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</si>
  <si>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</si>
  <si>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</si>
  <si>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</si>
  <si>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</si>
  <si>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</si>
  <si>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</si>
  <si>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</si>
  <si>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</si>
  <si>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</si>
  <si>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</si>
  <si>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</si>
  <si>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</si>
  <si>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</si>
  <si>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</si>
  <si>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</si>
  <si>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</si>
  <si>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</si>
  <si>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</si>
  <si>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</si>
  <si>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</si>
  <si>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</si>
  <si>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</si>
  <si>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</si>
  <si>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</si>
  <si>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</si>
  <si>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</si>
  <si>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</si>
  <si>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</si>
  <si>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</si>
  <si>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</si>
  <si>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</si>
  <si>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</si>
  <si>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</si>
  <si>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</si>
  <si>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</si>
  <si>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</si>
  <si>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</si>
  <si>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</si>
  <si>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</si>
  <si>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</si>
  <si>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</si>
  <si>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</si>
  <si>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</si>
  <si>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</si>
  <si>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</si>
  <si>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</si>
  <si>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</si>
  <si>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</si>
  <si>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</si>
  <si>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</si>
  <si>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</si>
  <si>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</si>
  <si>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</si>
  <si>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</si>
  <si>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</si>
  <si>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</si>
  <si>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</si>
  <si>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</si>
  <si>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</si>
  <si>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</si>
  <si>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</si>
  <si>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</si>
  <si>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</si>
  <si>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</si>
  <si>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</si>
  <si>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</si>
  <si>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</si>
  <si>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</si>
  <si>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</si>
  <si>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</si>
  <si>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</si>
  <si>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</si>
  <si>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</si>
  <si>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</si>
  <si>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</si>
  <si>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</si>
  <si>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</si>
  <si>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</si>
  <si>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</si>
  <si>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</si>
  <si>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</si>
  <si>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</si>
  <si>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</si>
  <si>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</si>
  <si>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</si>
  <si>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</si>
  <si>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</si>
  <si>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</si>
  <si>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</si>
  <si>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</si>
  <si>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</si>
  <si>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</si>
  <si>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</si>
  <si>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</si>
  <si>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</si>
  <si>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</si>
  <si>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</si>
  <si>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</si>
  <si>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</si>
  <si>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</si>
  <si>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</si>
  <si>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</si>
  <si>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</si>
  <si>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</si>
  <si>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</si>
  <si>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</si>
  <si>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</si>
  <si>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</si>
  <si>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</si>
  <si>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</si>
  <si>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</si>
  <si>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</si>
  <si>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</si>
  <si>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</si>
  <si>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</si>
  <si>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</si>
  <si>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</si>
  <si>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</si>
  <si>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</si>
  <si>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</si>
  <si>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</si>
  <si>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</si>
  <si>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</si>
  <si>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</si>
  <si>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</si>
  <si>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</si>
  <si>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</si>
  <si>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</si>
  <si>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</si>
  <si>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</si>
  <si>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</si>
  <si>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</si>
  <si>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</si>
  <si>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</si>
  <si>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</si>
  <si>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</si>
  <si>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</si>
  <si>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</si>
  <si>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</si>
  <si>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</si>
  <si>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</si>
  <si>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</si>
  <si>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</si>
  <si>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</si>
  <si>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</si>
  <si>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</si>
  <si>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</si>
  <si>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</si>
  <si>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</si>
  <si>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</si>
  <si>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</si>
  <si>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</si>
  <si>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</si>
  <si>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</si>
  <si>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</si>
  <si>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</si>
  <si>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</si>
  <si>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</si>
  <si>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</si>
  <si>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</si>
  <si>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</si>
  <si>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</si>
  <si>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</si>
  <si>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</si>
  <si>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</si>
  <si>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</si>
  <si>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</si>
  <si>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</si>
  <si>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</si>
  <si>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</si>
  <si>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</si>
  <si>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</si>
  <si>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</si>
  <si>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</si>
  <si>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</si>
  <si>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</si>
  <si>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</si>
  <si>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</si>
  <si>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</si>
  <si>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</si>
  <si>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</si>
  <si>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</si>
  <si>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</si>
  <si>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</si>
  <si>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</si>
  <si>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</si>
  <si>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</si>
  <si>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</si>
  <si>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</si>
  <si>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</si>
  <si>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</si>
  <si>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</si>
  <si>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</si>
  <si>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</si>
  <si>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</si>
  <si>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</si>
  <si>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</si>
  <si>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</si>
  <si>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</si>
  <si>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</si>
  <si>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</si>
  <si>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</si>
  <si>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</si>
  <si>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</si>
  <si>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</si>
  <si>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</si>
  <si>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</si>
  <si>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</si>
  <si>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</si>
  <si>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</si>
  <si>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</si>
  <si>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</si>
  <si>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</si>
  <si>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</si>
  <si>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</si>
  <si>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</si>
  <si>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</si>
  <si>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</si>
  <si>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</si>
  <si>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</si>
  <si>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</si>
  <si>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</si>
  <si>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</si>
  <si>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</si>
  <si>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</si>
  <si>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</si>
  <si>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</si>
  <si>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</si>
  <si>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</si>
  <si>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</si>
  <si>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</si>
  <si>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</si>
  <si>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</si>
  <si>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</si>
  <si>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</si>
  <si>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</si>
  <si>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</si>
  <si>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</si>
  <si>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</si>
  <si>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</si>
  <si>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</si>
  <si>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</si>
  <si>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</si>
  <si>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</si>
  <si>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</si>
  <si>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</si>
  <si>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</si>
  <si>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</si>
  <si>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</si>
  <si>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</si>
  <si>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</si>
  <si>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</si>
  <si>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</si>
  <si>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</si>
  <si>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</si>
  <si>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</si>
  <si>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</si>
  <si>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</si>
  <si>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</si>
  <si>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</si>
  <si>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</si>
  <si>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</si>
  <si>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</si>
  <si>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</si>
  <si>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</si>
  <si>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</si>
  <si>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</si>
  <si>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</si>
  <si>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</si>
  <si>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</si>
  <si>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</si>
  <si>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</si>
  <si>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</si>
  <si>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</si>
  <si>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</si>
  <si>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</si>
  <si>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</si>
  <si>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</si>
  <si>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</si>
  <si>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</si>
  <si>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</si>
  <si>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</si>
  <si>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</si>
  <si>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</si>
  <si>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</si>
  <si>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</si>
  <si>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</si>
  <si>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</si>
  <si>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</si>
  <si>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</si>
  <si>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</si>
  <si>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</si>
  <si>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</si>
  <si>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</si>
  <si>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</si>
  <si>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</si>
  <si>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</si>
  <si>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</si>
  <si>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</si>
  <si>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</si>
  <si>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</si>
  <si>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</si>
  <si>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</si>
  <si>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</si>
  <si>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</si>
  <si>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</si>
  <si>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</si>
  <si>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</si>
  <si>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</si>
  <si>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</si>
  <si>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</si>
  <si>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</si>
  <si>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</si>
  <si>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</si>
  <si>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</si>
  <si>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</si>
  <si>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</si>
  <si>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</si>
  <si>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</si>
  <si>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</si>
  <si>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</si>
  <si>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</si>
  <si>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</si>
  <si>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</si>
  <si>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</si>
  <si>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</si>
  <si>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</si>
  <si>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</si>
  <si>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</si>
  <si>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</si>
  <si>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</si>
  <si>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</si>
  <si>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</si>
  <si>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</si>
  <si>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</si>
  <si>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</si>
  <si>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</si>
  <si>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</si>
  <si>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</si>
  <si>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</si>
  <si>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</si>
  <si>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</si>
  <si>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</si>
  <si>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</si>
  <si>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</si>
  <si>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</si>
  <si>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</si>
  <si>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</si>
  <si>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</si>
  <si>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</si>
  <si>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</si>
  <si>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</si>
  <si>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</si>
  <si>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</si>
  <si>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</si>
  <si>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</si>
  <si>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</si>
  <si>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</si>
  <si>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</si>
  <si>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</si>
  <si>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</si>
  <si>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</si>
  <si>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</si>
  <si>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</si>
  <si>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</si>
  <si>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</si>
  <si>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</si>
  <si>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</si>
  <si>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</si>
  <si>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</si>
  <si>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</si>
  <si>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</si>
  <si>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</si>
  <si>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</si>
  <si>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</si>
  <si>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</si>
  <si>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</si>
  <si>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</si>
  <si>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</si>
  <si>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</si>
  <si>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</si>
  <si>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</si>
  <si>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</si>
  <si>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</si>
  <si>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</si>
  <si>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</si>
  <si>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</si>
  <si>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</si>
  <si>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</si>
  <si>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</si>
  <si>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</si>
  <si>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</si>
  <si>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</si>
  <si>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</si>
  <si>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</si>
  <si>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</si>
  <si>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</si>
  <si>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</si>
  <si>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</si>
  <si>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</si>
  <si>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</si>
  <si>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</si>
  <si>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</si>
  <si>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</si>
  <si>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</si>
  <si>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</si>
  <si>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</si>
  <si>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</si>
  <si>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</si>
  <si>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</si>
  <si>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</si>
  <si>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</si>
  <si>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</si>
  <si>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</si>
  <si>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</si>
  <si>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</si>
  <si>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</si>
  <si>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</si>
  <si>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</si>
  <si>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</si>
  <si>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</si>
  <si>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</si>
  <si>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</si>
  <si>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</si>
  <si>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</si>
  <si>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</si>
  <si>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</si>
  <si>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</si>
  <si>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</si>
  <si>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</si>
  <si>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</si>
  <si>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</si>
  <si>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</si>
  <si>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</si>
  <si>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</si>
  <si>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</si>
  <si>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</si>
  <si>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</si>
  <si>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</si>
  <si>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</si>
  <si>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</si>
  <si>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</si>
  <si>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</si>
  <si>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</si>
  <si>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</si>
  <si>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</si>
  <si>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</si>
  <si>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</si>
  <si>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</si>
  <si>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</si>
  <si>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</si>
  <si>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</si>
  <si>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</si>
  <si>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</si>
  <si>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</si>
  <si>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</si>
  <si>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</si>
  <si>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</si>
  <si>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</si>
  <si>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</si>
  <si>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</si>
  <si>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</si>
  <si>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</si>
  <si>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</si>
  <si>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</si>
  <si>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</si>
  <si>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</si>
  <si>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</si>
  <si>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</si>
  <si>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</si>
  <si>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</si>
  <si>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</si>
  <si>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</si>
  <si>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</si>
  <si>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</si>
  <si>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</si>
  <si>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</si>
  <si>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</si>
  <si>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</si>
  <si>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</si>
  <si>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</si>
  <si>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</si>
  <si>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</si>
  <si>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</si>
  <si>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</si>
  <si>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</si>
  <si>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</si>
  <si>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</si>
  <si>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</si>
  <si>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</si>
  <si>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</si>
  <si>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</si>
  <si>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</si>
  <si>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</si>
  <si>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</si>
  <si>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</si>
  <si>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</si>
  <si>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</si>
  <si>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</si>
  <si>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</si>
  <si>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</si>
  <si>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</si>
  <si>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</si>
  <si>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</si>
  <si>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</si>
  <si>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</si>
  <si>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</si>
  <si>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</si>
  <si>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</si>
  <si>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</si>
  <si>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</si>
  <si>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</si>
  <si>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</si>
  <si>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</si>
  <si>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</si>
  <si>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</si>
  <si>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</si>
  <si>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</si>
  <si>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</si>
  <si>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</si>
  <si>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</si>
  <si>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</si>
  <si>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</si>
  <si>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</si>
  <si>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</si>
  <si>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</si>
  <si>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</si>
  <si>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</si>
  <si>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</si>
  <si>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</si>
  <si>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</si>
  <si>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</si>
  <si>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</si>
  <si>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</si>
  <si>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</si>
  <si>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</si>
  <si>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</si>
  <si>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</si>
  <si>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</si>
  <si>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</si>
  <si>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</si>
  <si>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</si>
  <si>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</si>
  <si>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</si>
  <si>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</si>
  <si>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</si>
  <si>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</si>
  <si>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</si>
  <si>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</si>
  <si>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</si>
  <si>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</si>
  <si>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</si>
  <si>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</si>
  <si>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</si>
  <si>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</si>
  <si>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</si>
  <si>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</si>
  <si>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</si>
  <si>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</si>
  <si>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</si>
  <si>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</si>
  <si>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</si>
  <si>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</si>
  <si>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</si>
  <si>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</si>
  <si>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</si>
  <si>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</si>
  <si>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</si>
  <si>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</si>
  <si>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</si>
  <si>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</si>
  <si>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</si>
  <si>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</si>
  <si>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</si>
  <si>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</si>
  <si>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</si>
  <si>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</si>
  <si>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</si>
  <si>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</si>
  <si>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</si>
  <si>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</si>
  <si>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</si>
  <si>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</si>
  <si>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</si>
  <si>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</si>
  <si>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</si>
  <si>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</si>
  <si>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</si>
  <si>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</si>
  <si>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</si>
  <si>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</si>
  <si>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</si>
  <si>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</si>
  <si>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</si>
  <si>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</si>
  <si>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</si>
  <si>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</si>
  <si>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</si>
  <si>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</si>
  <si>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</si>
  <si>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</si>
  <si>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</si>
  <si>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</si>
  <si>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</si>
  <si>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</si>
  <si>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</si>
  <si>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</si>
  <si>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</si>
  <si>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</si>
  <si>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</si>
  <si>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</si>
  <si>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</si>
  <si>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</si>
  <si>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</si>
  <si>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</si>
  <si>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</si>
  <si>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</si>
  <si>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</si>
  <si>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</si>
  <si>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</si>
  <si>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</si>
  <si>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</si>
  <si>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</si>
  <si>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</si>
  <si>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</si>
  <si>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</si>
  <si>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</si>
  <si>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</si>
  <si>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</si>
  <si>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</si>
  <si>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</si>
  <si>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</si>
  <si>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</si>
  <si>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</si>
  <si>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</si>
  <si>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</si>
  <si>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</si>
  <si>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</si>
  <si>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</si>
  <si>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</si>
  <si>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</si>
  <si>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</si>
  <si>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</si>
  <si>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</si>
  <si>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</si>
  <si>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</si>
  <si>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</si>
  <si>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</si>
  <si>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</si>
  <si>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</si>
  <si>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</si>
  <si>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</si>
  <si>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</si>
  <si>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</si>
  <si>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</si>
  <si>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</si>
  <si>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</si>
  <si>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</si>
  <si>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</si>
  <si>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</si>
  <si>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</si>
  <si>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</si>
  <si>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</si>
  <si>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</si>
  <si>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</si>
  <si>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</si>
  <si>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</si>
  <si>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</si>
  <si>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</si>
  <si>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</si>
  <si>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</si>
  <si>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</si>
  <si>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</si>
  <si>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</si>
  <si>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</si>
  <si>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</si>
  <si>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</si>
  <si>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</si>
  <si>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</si>
  <si>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</si>
  <si>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</si>
  <si>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</si>
  <si>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</si>
  <si>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</si>
  <si>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</si>
  <si>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</si>
  <si>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</si>
  <si>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</si>
  <si>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</si>
  <si>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</si>
  <si>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</si>
  <si>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</si>
  <si>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</si>
  <si>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</si>
  <si>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</si>
  <si>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</si>
  <si>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</si>
  <si>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</si>
  <si>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</si>
  <si>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</si>
  <si>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</si>
  <si>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</si>
  <si>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</si>
  <si>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</si>
  <si>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</si>
  <si>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</si>
  <si>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</si>
  <si>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</si>
  <si>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</si>
  <si>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</si>
  <si>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</si>
  <si>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</si>
  <si>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</si>
  <si>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</si>
  <si>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</si>
  <si>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</si>
  <si>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</si>
  <si>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</si>
  <si>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</si>
  <si>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</si>
  <si>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</si>
  <si>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</si>
  <si>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</si>
  <si>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</si>
  <si>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</si>
  <si>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</si>
  <si>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</si>
  <si>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</si>
  <si>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</si>
  <si>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</si>
  <si>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</si>
  <si>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</si>
  <si>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</si>
  <si>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</si>
  <si>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</si>
  <si>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</si>
  <si>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</si>
  <si>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</si>
  <si>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</si>
  <si>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</si>
  <si>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</si>
  <si>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</si>
  <si>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</si>
  <si>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</si>
  <si>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</si>
  <si>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</si>
  <si>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</si>
  <si>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</si>
  <si>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</si>
  <si>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</si>
  <si>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</si>
  <si>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</si>
  <si>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</si>
  <si>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</si>
  <si>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</si>
  <si>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</si>
  <si>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</si>
  <si>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</si>
  <si>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</si>
  <si>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</si>
  <si>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</si>
  <si>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</si>
  <si>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</si>
  <si>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</si>
  <si>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</si>
  <si>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</si>
  <si>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</si>
  <si>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</si>
  <si>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</si>
  <si>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</si>
  <si>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</si>
  <si>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</si>
  <si>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</si>
  <si>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</si>
  <si>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</si>
  <si>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</si>
  <si>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</si>
  <si>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</si>
  <si>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</si>
  <si>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</si>
  <si>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</si>
  <si>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</si>
  <si>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</si>
  <si>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</si>
  <si>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</si>
  <si>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</si>
  <si>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</si>
  <si>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</si>
  <si>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</si>
  <si>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</si>
  <si>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</si>
  <si>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</si>
  <si>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</si>
  <si>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</si>
  <si>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</si>
  <si>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</si>
  <si>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</si>
  <si>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</si>
  <si>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</si>
  <si>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</si>
  <si>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</si>
  <si>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</si>
  <si>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</si>
  <si>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</si>
  <si>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</si>
  <si>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</si>
  <si>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</si>
  <si>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</si>
  <si>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</si>
  <si>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</si>
  <si>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</si>
  <si>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</si>
  <si>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</si>
  <si>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</si>
  <si>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</si>
  <si>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</si>
  <si>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</si>
  <si>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</si>
  <si>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</si>
  <si>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</si>
  <si>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</si>
  <si>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</si>
  <si>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</si>
  <si>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</si>
  <si>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</si>
  <si>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</si>
  <si>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</si>
  <si>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</si>
  <si>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</si>
  <si>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</si>
  <si>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</si>
  <si>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</si>
  <si>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</si>
  <si>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</si>
  <si>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</si>
  <si>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</si>
  <si>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</si>
  <si>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</si>
  <si>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</si>
  <si>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</si>
  <si>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</si>
  <si>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</si>
  <si>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</si>
  <si>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</si>
  <si>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</si>
  <si>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</si>
  <si>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</si>
  <si>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</si>
  <si>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</si>
  <si>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</si>
  <si>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</si>
  <si>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</si>
  <si>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</si>
  <si>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</si>
  <si>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</si>
  <si>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</si>
  <si>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</si>
  <si>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</si>
  <si>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</si>
  <si>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</si>
  <si>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</si>
  <si>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</si>
  <si>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</si>
  <si>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</si>
  <si>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</si>
  <si>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</si>
  <si>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</si>
  <si>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</si>
  <si>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</si>
  <si>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</si>
  <si>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</si>
  <si>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</si>
  <si>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</si>
  <si>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</si>
  <si>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</si>
  <si>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</si>
  <si>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</si>
  <si>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</si>
  <si>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</si>
  <si>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</si>
  <si>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</si>
  <si>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</si>
  <si>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</si>
  <si>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</si>
  <si>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</si>
  <si>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</si>
  <si>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</si>
  <si>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</si>
  <si>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</si>
  <si>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</si>
  <si>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</si>
  <si>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</si>
  <si>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</si>
  <si>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</si>
  <si>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</si>
  <si>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</si>
  <si>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</si>
  <si>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</si>
  <si>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</si>
  <si>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</si>
  <si>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</si>
  <si>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</si>
  <si>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</si>
  <si>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</si>
  <si>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</si>
  <si>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</si>
  <si>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</si>
  <si>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</si>
  <si>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</si>
  <si>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</si>
  <si>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</si>
  <si>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</si>
  <si>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</si>
  <si>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</si>
  <si>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</si>
  <si>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</si>
  <si>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</si>
  <si>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</si>
  <si>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</si>
  <si>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</si>
  <si>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</si>
  <si>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</si>
  <si>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</si>
  <si>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</si>
  <si>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</si>
  <si>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</si>
  <si>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</si>
  <si>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</si>
  <si>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</si>
  <si>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</si>
  <si>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</si>
  <si>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</si>
  <si>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</si>
  <si>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</si>
  <si>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</si>
  <si>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</si>
  <si>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</si>
  <si>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</si>
  <si>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</si>
  <si>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</si>
  <si>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</si>
  <si>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</si>
  <si>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</si>
  <si>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</si>
  <si>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</si>
  <si>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</si>
  <si>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</si>
  <si>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</si>
  <si>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</si>
  <si>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</si>
  <si>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</si>
  <si>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</si>
  <si>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</si>
  <si>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</si>
  <si>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</si>
  <si>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</si>
  <si>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</si>
  <si>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</si>
  <si>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</si>
  <si>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</si>
  <si>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</si>
  <si>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</si>
  <si>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</si>
  <si>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</si>
  <si>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</si>
  <si>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</si>
  <si>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</si>
  <si>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</si>
  <si>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</si>
  <si>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</si>
  <si>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</si>
  <si>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</si>
  <si>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</si>
  <si>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</si>
  <si>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</si>
  <si>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</si>
  <si>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</si>
  <si>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</si>
  <si>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</si>
  <si>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</si>
  <si>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</si>
  <si>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</si>
  <si>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</si>
  <si>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</si>
  <si>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</si>
  <si>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</si>
  <si>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</si>
  <si>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</si>
  <si>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</si>
  <si>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</si>
  <si>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</si>
  <si>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</si>
  <si>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</si>
  <si>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</si>
  <si>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</si>
  <si>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</si>
  <si>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</si>
  <si>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</si>
  <si>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</si>
  <si>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</si>
  <si>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</si>
  <si>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</si>
  <si>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</si>
  <si>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</si>
  <si>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</si>
  <si>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</si>
  <si>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</si>
  <si>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</si>
  <si>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</si>
  <si>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</si>
  <si>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</si>
  <si>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</si>
  <si>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</si>
  <si>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</si>
  <si>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</si>
  <si>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</si>
  <si>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</si>
  <si>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</si>
  <si>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</si>
  <si>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</si>
  <si>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</si>
  <si>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</si>
  <si>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</si>
  <si>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</si>
  <si>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</si>
  <si>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</si>
  <si>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</si>
  <si>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</si>
  <si>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</si>
  <si>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</si>
  <si>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</si>
  <si>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</si>
  <si>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</si>
  <si>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</si>
  <si>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</si>
  <si>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</si>
  <si>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</si>
  <si>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</si>
  <si>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</si>
  <si>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</si>
  <si>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</si>
  <si>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</si>
  <si>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</si>
  <si>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</si>
  <si>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</si>
  <si>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</si>
  <si>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</si>
  <si>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</si>
  <si>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</si>
  <si>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</si>
  <si>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</si>
  <si>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</si>
  <si>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</si>
  <si>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</si>
  <si>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</si>
  <si>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</si>
  <si>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</si>
  <si>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</si>
  <si>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</si>
  <si>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</si>
  <si>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</si>
  <si>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</si>
  <si>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</si>
  <si>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</si>
  <si>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</si>
  <si>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</si>
  <si>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</si>
  <si>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</si>
  <si>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</si>
  <si>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</si>
  <si>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</si>
  <si>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</si>
  <si>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</si>
  <si>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</si>
  <si>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</si>
  <si>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</si>
  <si>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</si>
  <si>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</si>
  <si>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</si>
  <si>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</si>
  <si>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</si>
  <si>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</si>
  <si>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</si>
  <si>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</si>
  <si>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</si>
  <si>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</si>
  <si>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</si>
  <si>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</si>
  <si>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</si>
  <si>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</si>
  <si>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</si>
  <si>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</si>
  <si>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</si>
  <si>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</si>
  <si>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</si>
  <si>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</si>
  <si>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</si>
  <si>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</si>
  <si>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</si>
  <si>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</si>
  <si>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</si>
  <si>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</si>
  <si>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</si>
  <si>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</si>
  <si>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</si>
  <si>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</si>
  <si>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</si>
  <si>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</si>
  <si>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</si>
  <si>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</si>
  <si>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</si>
  <si>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</si>
  <si>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</si>
  <si>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</si>
  <si>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</si>
  <si>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</si>
  <si>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</si>
  <si>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</si>
  <si>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</si>
  <si>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</si>
  <si>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</si>
  <si>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</si>
  <si>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</si>
  <si>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</si>
  <si>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</si>
  <si>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</si>
  <si>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</si>
  <si>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</si>
  <si>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</si>
  <si>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</si>
  <si>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</si>
  <si>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</si>
  <si>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</si>
  <si>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</si>
  <si>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</si>
  <si>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</si>
  <si>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</si>
  <si>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</si>
  <si>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</si>
  <si>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</si>
  <si>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</si>
  <si>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</si>
  <si>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</si>
  <si>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</si>
  <si>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</si>
  <si>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</si>
  <si>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</si>
  <si>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</si>
  <si>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</si>
  <si>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</si>
  <si>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</si>
  <si>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</si>
  <si>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</si>
  <si>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</si>
  <si>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</si>
  <si>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</si>
  <si>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</si>
  <si>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</si>
  <si>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</si>
  <si>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</si>
  <si>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</si>
  <si>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</si>
  <si>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</si>
  <si>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</si>
  <si>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</si>
  <si>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</si>
  <si>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</si>
  <si>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</si>
  <si>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</si>
  <si>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</si>
  <si>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</si>
  <si>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</si>
  <si>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</si>
  <si>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</si>
  <si>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</si>
  <si>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</si>
  <si>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</si>
  <si>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</si>
  <si>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</si>
  <si>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</si>
  <si>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</si>
  <si>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</si>
  <si>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</si>
  <si>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</si>
  <si>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</si>
  <si>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</si>
  <si>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</si>
  <si>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</si>
  <si>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</si>
  <si>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</si>
  <si>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</si>
  <si>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</si>
  <si>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</si>
  <si>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</si>
  <si>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</si>
  <si>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</si>
  <si>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</si>
  <si>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</si>
  <si>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</si>
  <si>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</si>
  <si>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</si>
  <si>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</si>
  <si>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</si>
  <si>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</si>
  <si>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</si>
  <si>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</si>
  <si>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</si>
  <si>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</si>
  <si>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</si>
  <si>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</si>
  <si>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</si>
  <si>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</si>
  <si>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</si>
  <si>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</si>
  <si>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</si>
  <si>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</si>
  <si>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</si>
  <si>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</si>
  <si>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</si>
  <si>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</si>
  <si>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</si>
  <si>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</si>
  <si>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</si>
  <si>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</si>
  <si>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</si>
  <si>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</si>
  <si>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</si>
  <si>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</si>
  <si>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</si>
  <si>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</si>
  <si>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</si>
  <si>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</si>
  <si>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</si>
  <si>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</si>
  <si>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</si>
  <si>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</si>
  <si>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</si>
  <si>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</si>
  <si>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</si>
  <si>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</si>
  <si>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</si>
  <si>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</si>
  <si>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</si>
  <si>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</si>
  <si>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</si>
  <si>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</si>
  <si>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</si>
  <si>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</si>
  <si>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</si>
  <si>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</si>
  <si>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</si>
  <si>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</si>
  <si>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</si>
  <si>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</si>
  <si>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</si>
  <si>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</si>
  <si>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</si>
  <si>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</si>
  <si>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</si>
  <si>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</si>
  <si>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</si>
  <si>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</si>
  <si>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</si>
  <si>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</si>
  <si>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</si>
  <si>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</si>
  <si>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</si>
  <si>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</si>
  <si>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</si>
  <si>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</si>
  <si>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</si>
  <si>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</si>
  <si>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</si>
  <si>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</si>
  <si>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</si>
  <si>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</si>
  <si>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</si>
  <si>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</si>
  <si>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</si>
  <si>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</si>
  <si>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</si>
  <si>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</si>
  <si>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</si>
  <si>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</si>
  <si>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</si>
  <si>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</si>
  <si>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</si>
  <si>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</si>
  <si>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</si>
  <si>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</si>
  <si>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</si>
  <si>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</si>
  <si>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</si>
  <si>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</si>
  <si>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</si>
  <si>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</si>
  <si>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</si>
  <si>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</si>
  <si>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</si>
  <si>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</si>
  <si>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</si>
  <si>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</si>
  <si>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</si>
  <si>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</si>
  <si>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</si>
  <si>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</si>
  <si>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</si>
  <si>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</si>
  <si>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</si>
  <si>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</si>
  <si>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</si>
  <si>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</si>
  <si>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</si>
  <si>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</si>
  <si>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</si>
  <si>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</si>
  <si>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</si>
  <si>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</si>
  <si>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</si>
  <si>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</si>
  <si>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</si>
  <si>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</si>
  <si>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</si>
  <si>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</si>
  <si>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</si>
  <si>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</si>
  <si>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</si>
  <si>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</si>
  <si>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</si>
  <si>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</si>
  <si>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</si>
  <si>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</si>
  <si>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</si>
  <si>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</si>
  <si>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</si>
  <si>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</si>
  <si>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</si>
  <si>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</si>
  <si>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</si>
  <si>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</si>
  <si>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</si>
  <si>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</si>
  <si>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</si>
  <si>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</si>
  <si>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</si>
  <si>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</si>
  <si>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</si>
  <si>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</si>
  <si>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</si>
  <si>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</si>
  <si>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</si>
  <si>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</si>
  <si>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</si>
  <si>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</si>
  <si>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</si>
  <si>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</si>
  <si>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</si>
  <si>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</si>
  <si>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</si>
  <si>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</si>
  <si>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</si>
  <si>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</si>
  <si>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</si>
  <si>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</si>
  <si>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</si>
  <si>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</si>
  <si>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</si>
  <si>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</si>
  <si>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</si>
  <si>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</si>
  <si>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</si>
  <si>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</si>
  <si>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</si>
  <si>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</si>
  <si>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</si>
  <si>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</si>
  <si>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</si>
  <si>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</si>
  <si>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</si>
  <si>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</si>
  <si>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</si>
  <si>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</si>
  <si>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</si>
  <si>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</si>
  <si>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</si>
  <si>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</si>
  <si>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</si>
  <si>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</si>
  <si>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</si>
  <si>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</si>
  <si>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</si>
  <si>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</si>
  <si>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</si>
  <si>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</si>
  <si>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</si>
  <si>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</si>
  <si>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</si>
  <si>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</si>
  <si>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</si>
  <si>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</si>
  <si>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</si>
  <si>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</si>
  <si>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</si>
  <si>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</si>
  <si>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</si>
  <si>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</si>
  <si>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</si>
  <si>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</si>
  <si>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</si>
  <si>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</si>
  <si>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</si>
  <si>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</si>
  <si>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</si>
  <si>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</si>
  <si>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</si>
  <si>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</si>
  <si>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</si>
  <si>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</si>
  <si>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</si>
  <si>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</si>
  <si>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</si>
  <si>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</si>
  <si>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</si>
  <si>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</si>
  <si>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</si>
  <si>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</si>
  <si>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</si>
  <si>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</si>
  <si>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</si>
  <si>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</si>
  <si>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</si>
  <si>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</si>
  <si>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</si>
  <si>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</si>
  <si>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</si>
  <si>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</si>
  <si>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</si>
  <si>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</si>
  <si>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</si>
  <si>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</si>
  <si>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</si>
  <si>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</si>
  <si>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</si>
  <si>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</si>
  <si>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</si>
  <si>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</si>
  <si>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</si>
  <si>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</si>
  <si>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</si>
  <si>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</si>
  <si>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</si>
  <si>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</si>
  <si>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</si>
  <si>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</si>
  <si>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</si>
  <si>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</si>
  <si>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</si>
  <si>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</si>
  <si>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</si>
  <si>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</si>
  <si>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</si>
  <si>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</si>
  <si>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</si>
  <si>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</si>
  <si>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</si>
  <si>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</si>
  <si>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</si>
  <si>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</si>
  <si>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</si>
  <si>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</si>
  <si>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</si>
  <si>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</si>
  <si>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</si>
  <si>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</si>
  <si>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</si>
  <si>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</si>
  <si>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</si>
  <si>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</si>
  <si>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</si>
  <si>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</si>
  <si>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</si>
  <si>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</si>
  <si>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</si>
  <si>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</si>
  <si>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</si>
  <si>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</si>
  <si>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</si>
  <si>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</si>
  <si>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</si>
  <si>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</si>
  <si>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</si>
  <si>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</si>
  <si>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</si>
  <si>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</si>
  <si>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</si>
  <si>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</si>
  <si>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</si>
  <si>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</si>
  <si>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</si>
  <si>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</si>
  <si>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</si>
  <si>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</si>
  <si>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</si>
  <si>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</si>
  <si>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</si>
  <si>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</si>
  <si>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</si>
  <si>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</si>
  <si>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</si>
  <si>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</si>
  <si>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</si>
  <si>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</si>
  <si>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</si>
  <si>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</si>
  <si>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</si>
  <si>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</si>
  <si>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</si>
  <si>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</si>
  <si>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</si>
  <si>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</si>
  <si>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</si>
  <si>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</si>
  <si>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</si>
  <si>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</si>
  <si>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</si>
  <si>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</si>
  <si>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</si>
  <si>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</si>
  <si>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</si>
  <si>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</si>
  <si>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</si>
  <si>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</si>
  <si>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</si>
  <si>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</si>
  <si>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</si>
  <si>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</si>
  <si>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</si>
  <si>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</si>
  <si>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</si>
  <si>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</si>
  <si>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</si>
  <si>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</si>
  <si>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</si>
  <si>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</si>
  <si>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</si>
  <si>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</si>
  <si>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</si>
  <si>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</si>
  <si>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</si>
  <si>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</si>
  <si>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</si>
  <si>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</si>
  <si>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</si>
  <si>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</si>
  <si>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</si>
  <si>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</si>
  <si>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</si>
  <si>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</si>
  <si>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</si>
  <si>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</si>
  <si>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</si>
  <si>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</si>
  <si>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</si>
  <si>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</si>
  <si>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</si>
  <si>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</si>
  <si>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</si>
  <si>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</si>
  <si>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</si>
  <si>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</si>
  <si>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</si>
  <si>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</si>
  <si>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</si>
  <si>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</si>
  <si>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</si>
  <si>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</si>
  <si>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</si>
  <si>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</si>
  <si>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</si>
  <si>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</si>
  <si>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</si>
  <si>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</si>
  <si>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</si>
  <si>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</si>
  <si>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</si>
  <si>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</si>
  <si>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</si>
  <si>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</si>
  <si>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</si>
  <si>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</si>
  <si>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</si>
  <si>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</si>
  <si>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</si>
  <si>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</si>
  <si>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</si>
  <si>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</si>
  <si>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</si>
  <si>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</si>
  <si>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</si>
  <si>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</si>
  <si>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</si>
  <si>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</si>
  <si>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</si>
  <si>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</si>
  <si>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</si>
  <si>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</si>
  <si>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</si>
  <si>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</si>
  <si>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</si>
  <si>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</si>
  <si>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</si>
  <si>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</si>
  <si>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</si>
  <si>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</si>
  <si>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</si>
  <si>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</si>
  <si>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</si>
  <si>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</si>
  <si>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</si>
  <si>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</si>
  <si>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</si>
  <si>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</si>
  <si>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</si>
  <si>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</si>
  <si>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</si>
  <si>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</si>
  <si>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</si>
  <si>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</si>
  <si>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</si>
  <si>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</si>
  <si>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</si>
  <si>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</si>
  <si>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</si>
  <si>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</si>
  <si>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</si>
  <si>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</si>
  <si>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</si>
  <si>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</si>
  <si>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</si>
  <si>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</si>
  <si>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</si>
  <si>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</si>
  <si>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</si>
  <si>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</si>
  <si>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</si>
  <si>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</si>
  <si>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</si>
  <si>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</si>
  <si>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</si>
  <si>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</si>
  <si>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</si>
  <si>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</si>
  <si>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</si>
  <si>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</si>
  <si>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</si>
  <si>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</si>
  <si>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</si>
  <si>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</si>
  <si>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</si>
  <si>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</si>
  <si>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</si>
  <si>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</si>
  <si>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</si>
  <si>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</si>
  <si>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</si>
  <si>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</si>
  <si>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</si>
  <si>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</si>
  <si>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</si>
  <si>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</si>
  <si>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</si>
  <si>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</si>
  <si>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</si>
  <si>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</si>
  <si>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</si>
  <si>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</si>
  <si>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</si>
  <si>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</si>
  <si>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</si>
  <si>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</si>
  <si>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</si>
  <si>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</si>
  <si>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</si>
  <si>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</si>
  <si>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</si>
  <si>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</si>
  <si>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</si>
  <si>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</si>
  <si>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</si>
  <si>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</si>
  <si>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</si>
  <si>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</si>
  <si>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</si>
  <si>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</si>
  <si>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</si>
  <si>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</si>
  <si>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</si>
  <si>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</si>
  <si>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</si>
  <si>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</si>
  <si>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</si>
  <si>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</si>
  <si>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</si>
  <si>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</si>
  <si>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</si>
  <si>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</si>
  <si>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</si>
  <si>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</si>
  <si>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</si>
  <si>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</si>
  <si>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</si>
  <si>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</si>
  <si>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</si>
  <si>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</si>
  <si>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</si>
  <si>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</si>
  <si>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</si>
  <si>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</si>
  <si>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</si>
  <si>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</si>
  <si>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</si>
  <si>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</si>
  <si>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</si>
  <si>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</si>
  <si>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</si>
  <si>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</si>
  <si>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</si>
  <si>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</si>
  <si>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</si>
  <si>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</si>
  <si>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</si>
  <si>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</si>
  <si>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</si>
  <si>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</si>
  <si>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</si>
  <si>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</si>
  <si>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</si>
  <si>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</si>
  <si>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</si>
  <si>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</si>
  <si>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</si>
  <si>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</si>
  <si>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</si>
  <si>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</si>
  <si>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</si>
  <si>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</si>
  <si>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</si>
  <si>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</si>
  <si>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</si>
  <si>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</si>
  <si>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</si>
  <si>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</si>
  <si>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</si>
  <si>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</si>
  <si>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</si>
  <si>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</si>
  <si>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</si>
  <si>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</si>
  <si>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</si>
  <si>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</si>
  <si>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</si>
  <si>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</si>
  <si>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</si>
  <si>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</si>
  <si>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</si>
  <si>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</si>
  <si>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</si>
  <si>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</si>
  <si>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</si>
  <si>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</si>
  <si>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</si>
  <si>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</si>
  <si>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</si>
  <si>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</si>
  <si>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</si>
  <si>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</si>
  <si>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</si>
  <si>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</si>
  <si>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</si>
  <si>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</si>
  <si>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</si>
  <si>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</si>
  <si>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</si>
  <si>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</si>
  <si>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</si>
  <si>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</si>
  <si>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</si>
  <si>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</si>
  <si>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</si>
  <si>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</si>
  <si>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</si>
  <si>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</si>
  <si>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</si>
  <si>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</si>
  <si>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</si>
  <si>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</si>
  <si>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</si>
  <si>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</si>
  <si>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</si>
  <si>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</si>
  <si>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</si>
  <si>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</si>
  <si>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</si>
  <si>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</si>
  <si>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</si>
  <si>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</si>
  <si>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</si>
  <si>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</si>
  <si>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</si>
  <si>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</si>
  <si>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</si>
  <si>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</si>
  <si>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</si>
  <si>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</si>
  <si>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</si>
  <si>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</si>
  <si>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</si>
  <si>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</si>
  <si>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</si>
  <si>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</si>
  <si>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</si>
  <si>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</si>
  <si>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</si>
  <si>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</si>
  <si>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</si>
  <si>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</si>
  <si>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</si>
  <si>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</si>
  <si>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</si>
  <si>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</si>
  <si>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</si>
  <si>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</si>
  <si>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</si>
  <si>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</si>
  <si>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</si>
  <si>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</si>
  <si>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</si>
  <si>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</si>
  <si>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</si>
  <si>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</si>
  <si>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</si>
  <si>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</si>
  <si>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</si>
  <si>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</si>
  <si>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</si>
  <si>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</si>
  <si>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</si>
  <si>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</si>
  <si>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</si>
  <si>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</si>
  <si>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</si>
  <si>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</si>
  <si>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</si>
  <si>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</si>
  <si>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</si>
  <si>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</si>
  <si>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</si>
  <si>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</si>
  <si>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</si>
  <si>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</si>
  <si>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</si>
  <si>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</si>
  <si>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</si>
  <si>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</si>
  <si>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</si>
  <si>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</si>
  <si>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</si>
  <si>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</si>
  <si>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</si>
  <si>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</si>
  <si>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</si>
  <si>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</si>
  <si>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</si>
  <si>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</si>
  <si>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</si>
  <si>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</si>
  <si>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</si>
  <si>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</si>
  <si>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</si>
  <si>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</si>
  <si>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</si>
  <si>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</si>
  <si>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</si>
  <si>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</si>
  <si>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</si>
  <si>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</si>
  <si>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</si>
  <si>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</si>
  <si>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</si>
  <si>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</si>
  <si>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</si>
  <si>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</si>
  <si>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</si>
  <si>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</si>
  <si>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</si>
  <si>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</si>
  <si>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</si>
  <si>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</si>
  <si>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</si>
  <si>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</si>
  <si>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</si>
  <si>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</si>
  <si>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</si>
  <si>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</si>
  <si>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</si>
  <si>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</si>
  <si>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</si>
  <si>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</si>
  <si>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</si>
  <si>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</si>
  <si>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</si>
  <si>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</si>
  <si>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</si>
  <si>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</si>
  <si>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</si>
  <si>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</si>
  <si>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</si>
  <si>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</si>
  <si>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</si>
  <si>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</si>
  <si>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</si>
  <si>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</si>
  <si>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</si>
  <si>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</si>
  <si>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</si>
  <si>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</si>
  <si>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</si>
  <si>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</si>
  <si>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</si>
  <si>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</si>
  <si>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</si>
  <si>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</si>
  <si>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</si>
  <si>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</si>
  <si>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</si>
  <si>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</si>
  <si>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</si>
  <si>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</si>
  <si>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</si>
  <si>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</si>
  <si>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</si>
  <si>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</si>
  <si>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</si>
  <si>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</si>
  <si>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</si>
  <si>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</si>
  <si>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</si>
  <si>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</si>
  <si>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</si>
  <si>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</si>
  <si>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</si>
  <si>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</si>
  <si>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</si>
  <si>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</si>
  <si>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</si>
  <si>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</si>
  <si>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</si>
  <si>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</si>
  <si>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</si>
  <si>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</si>
  <si>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</si>
  <si>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</si>
  <si>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</si>
  <si>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</si>
  <si>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</si>
  <si>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</si>
  <si>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</si>
  <si>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</si>
  <si>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</si>
  <si>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</si>
  <si>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</si>
  <si>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</si>
  <si>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</si>
  <si>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</si>
  <si>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</si>
  <si>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</si>
  <si>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</si>
  <si>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</si>
  <si>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</si>
  <si>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</si>
  <si>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</si>
  <si>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</si>
  <si>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</si>
  <si>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</si>
  <si>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</si>
  <si>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</si>
  <si>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</si>
  <si>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</si>
  <si>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</si>
  <si>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</si>
  <si>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</si>
  <si>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</si>
  <si>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</si>
  <si>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</si>
  <si>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</si>
  <si>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</si>
  <si>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</si>
  <si>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</si>
  <si>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</si>
  <si>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</si>
  <si>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</si>
  <si>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</si>
  <si>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</si>
  <si>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</si>
  <si>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</si>
  <si>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</si>
  <si>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</si>
  <si>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</si>
  <si>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</si>
  <si>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</si>
  <si>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</si>
  <si>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</si>
  <si>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</si>
  <si>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</si>
  <si>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</si>
  <si>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</si>
  <si>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</si>
  <si>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</si>
  <si>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</si>
  <si>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</si>
  <si>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</si>
  <si>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</si>
  <si>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</si>
  <si>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</si>
  <si>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</si>
  <si>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</si>
  <si>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</si>
  <si>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</si>
  <si>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</si>
  <si>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</si>
  <si>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</si>
  <si>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</si>
  <si>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</si>
  <si>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</si>
  <si>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</si>
  <si>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</si>
  <si>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</si>
  <si>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</si>
  <si>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</si>
  <si>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</si>
  <si>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</si>
  <si>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</si>
  <si>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</si>
  <si>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</si>
  <si>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</si>
  <si>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</si>
  <si>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</si>
  <si>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</si>
  <si>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</si>
  <si>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</si>
  <si>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</si>
  <si>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</si>
  <si>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</si>
  <si>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</si>
  <si>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</si>
  <si>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</si>
  <si>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</si>
  <si>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</si>
  <si>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</si>
  <si>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</si>
  <si>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</si>
  <si>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</si>
  <si>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</si>
  <si>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</si>
  <si>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</si>
  <si>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</si>
  <si>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</si>
  <si>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</si>
  <si>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</si>
  <si>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</si>
  <si>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</si>
  <si>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</si>
  <si>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</si>
  <si>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</si>
  <si>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</si>
  <si>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</si>
  <si>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</si>
  <si>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</si>
  <si>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</si>
  <si>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</si>
  <si>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</si>
  <si>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</si>
  <si>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</si>
  <si>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</si>
  <si>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</si>
  <si>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</si>
  <si>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</si>
  <si>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</si>
  <si>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</si>
  <si>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</si>
  <si>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</si>
  <si>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</si>
  <si>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</si>
  <si>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</si>
  <si>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</si>
  <si>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</si>
  <si>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</si>
  <si>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</si>
  <si>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</si>
  <si>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</si>
  <si>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</si>
  <si>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</si>
  <si>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</si>
  <si>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</si>
  <si>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</si>
  <si>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</si>
  <si>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</si>
  <si>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</si>
  <si>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</si>
  <si>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</si>
  <si>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</si>
  <si>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</si>
  <si>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</si>
  <si>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</si>
  <si>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</si>
  <si>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</si>
  <si>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</si>
  <si>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</si>
  <si>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</si>
  <si>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</si>
  <si>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</si>
  <si>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</si>
  <si>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</si>
  <si>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</si>
  <si>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</si>
  <si>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</si>
  <si>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</si>
  <si>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</si>
  <si>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</si>
  <si>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</si>
  <si>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</si>
  <si>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</si>
  <si>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</si>
  <si>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</si>
  <si>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</si>
  <si>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</si>
  <si>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</si>
  <si>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</si>
  <si>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</si>
  <si>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</si>
  <si>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</si>
  <si>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</si>
  <si>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</si>
  <si>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</si>
  <si>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</si>
  <si>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</si>
  <si>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</si>
  <si>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</si>
  <si>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</si>
  <si>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</si>
  <si>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</si>
  <si>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</si>
  <si>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</si>
  <si>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</si>
  <si>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</si>
  <si>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</si>
  <si>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</si>
  <si>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</si>
  <si>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</si>
  <si>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</si>
  <si>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</si>
  <si>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</si>
  <si>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</si>
  <si>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</si>
  <si>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</si>
  <si>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</si>
  <si>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</si>
  <si>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</si>
  <si>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</si>
  <si>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</si>
  <si>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</si>
  <si>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</si>
  <si>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</si>
  <si>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</si>
  <si>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</si>
  <si>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</si>
  <si>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</si>
  <si>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</si>
  <si>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</si>
  <si>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</si>
  <si>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</si>
  <si>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</si>
  <si>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</si>
  <si>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</si>
  <si>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</si>
  <si>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</si>
  <si>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</si>
  <si>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</si>
  <si>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</si>
  <si>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</si>
  <si>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</si>
  <si>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</si>
  <si>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</si>
  <si>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</si>
  <si>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</si>
  <si>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</si>
  <si>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</si>
  <si>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</si>
  <si>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</si>
  <si>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</si>
  <si>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</si>
  <si>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</si>
  <si>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</si>
  <si>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</si>
  <si>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</si>
  <si>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</si>
  <si>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</si>
  <si>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</si>
  <si>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</si>
  <si>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</si>
  <si>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</si>
  <si>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</si>
  <si>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</si>
  <si>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</si>
  <si>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</si>
  <si>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</si>
  <si>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</si>
  <si>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</si>
  <si>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</si>
  <si>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</si>
  <si>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</si>
  <si>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</si>
  <si>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</si>
  <si>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</si>
  <si>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</si>
  <si>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</si>
  <si>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</si>
  <si>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</si>
  <si>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</si>
  <si>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</si>
  <si>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</si>
  <si>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</si>
  <si>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</si>
  <si>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</si>
  <si>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</si>
  <si>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</si>
  <si>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</si>
  <si>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</si>
  <si>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</si>
  <si>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</si>
  <si>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</si>
  <si>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</si>
  <si>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</si>
  <si>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</si>
  <si>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</si>
  <si>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</si>
  <si>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</si>
  <si>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</si>
  <si>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</si>
  <si>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</si>
  <si>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</si>
  <si>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</si>
  <si>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</si>
  <si>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</si>
  <si>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</si>
  <si>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</si>
  <si>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</si>
  <si>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</si>
  <si>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</si>
  <si>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</si>
  <si>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</si>
  <si>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</si>
  <si>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</si>
  <si>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</si>
  <si>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</si>
  <si>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</si>
  <si>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</si>
  <si>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</si>
  <si>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</si>
  <si>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</si>
  <si>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</si>
  <si>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</si>
  <si>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</si>
  <si>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</si>
  <si>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</si>
  <si>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</si>
  <si>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</si>
  <si>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</si>
  <si>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</si>
  <si>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</si>
  <si>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</si>
  <si>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</si>
  <si>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</si>
  <si>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</si>
  <si>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</si>
  <si>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</si>
  <si>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</si>
  <si>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</si>
  <si>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</si>
  <si>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</si>
  <si>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</si>
  <si>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</si>
  <si>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</si>
  <si>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</si>
  <si>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</si>
  <si>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</si>
  <si>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</si>
  <si>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</si>
  <si>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</si>
  <si>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</si>
  <si>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</si>
  <si>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</si>
  <si>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</si>
  <si>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</si>
  <si>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</si>
  <si>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</si>
  <si>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</si>
  <si>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</si>
  <si>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</si>
  <si>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</si>
  <si>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</si>
  <si>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</si>
  <si>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</si>
  <si>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</si>
  <si>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</si>
  <si>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</si>
  <si>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</si>
  <si>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</si>
  <si>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</si>
  <si>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</si>
  <si>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</si>
  <si>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</si>
  <si>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</si>
  <si>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</si>
  <si>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</si>
  <si>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</si>
  <si>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</si>
  <si>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</si>
  <si>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</si>
  <si>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</si>
  <si>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</si>
  <si>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</si>
  <si>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</si>
  <si>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</si>
  <si>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</si>
  <si>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</si>
  <si>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</si>
  <si>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</si>
  <si>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</si>
  <si>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</si>
  <si>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</si>
  <si>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</si>
  <si>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</si>
  <si>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</si>
  <si>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</si>
  <si>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</si>
  <si>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</si>
  <si>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</si>
  <si>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</si>
  <si>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</si>
  <si>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</si>
  <si>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</si>
  <si>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</si>
  <si>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</si>
  <si>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</si>
  <si>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</si>
  <si>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</si>
  <si>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</si>
  <si>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</si>
  <si>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</si>
  <si>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</si>
  <si>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</si>
  <si>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</si>
  <si>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</si>
  <si>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</si>
  <si>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</si>
  <si>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</si>
  <si>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</si>
  <si>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</si>
  <si>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</si>
  <si>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</si>
  <si>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</si>
  <si>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</si>
  <si>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</si>
  <si>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</si>
  <si>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</si>
  <si>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</si>
  <si>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</si>
  <si>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</si>
  <si>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</si>
  <si>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</si>
  <si>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</si>
  <si>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</si>
  <si>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</si>
  <si>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</si>
  <si>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</si>
  <si>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</si>
  <si>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</si>
  <si>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</si>
  <si>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</si>
  <si>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</si>
  <si>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</si>
  <si>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</si>
  <si>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</si>
  <si>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</si>
  <si>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</si>
  <si>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</si>
  <si>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</si>
  <si>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</si>
  <si>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</si>
  <si>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</si>
  <si>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</si>
  <si>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</si>
  <si>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</si>
  <si>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</si>
  <si>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</si>
  <si>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</si>
  <si>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</si>
  <si>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</si>
  <si>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</si>
  <si>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</si>
  <si>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</si>
  <si>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</si>
  <si>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</si>
  <si>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</si>
  <si>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</si>
  <si>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</si>
  <si>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</si>
  <si>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</si>
  <si>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</si>
  <si>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</si>
  <si>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</si>
  <si>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</si>
  <si>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</si>
  <si>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</si>
  <si>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</si>
  <si>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</si>
  <si>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</si>
  <si>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</si>
  <si>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</si>
  <si>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</si>
  <si>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</si>
  <si>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</si>
  <si>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</si>
  <si>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</si>
  <si>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</si>
  <si>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</si>
  <si>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</si>
  <si>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</si>
  <si>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</si>
  <si>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</si>
  <si>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</si>
  <si>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</si>
  <si>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</si>
  <si>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</si>
  <si>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</si>
  <si>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</si>
  <si>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</si>
  <si>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</si>
  <si>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</si>
  <si>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</si>
  <si>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</si>
  <si>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</si>
  <si>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</si>
  <si>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</si>
  <si>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</si>
  <si>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</si>
  <si>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</si>
  <si>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</si>
  <si>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</si>
  <si>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</si>
  <si>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</si>
  <si>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</si>
  <si>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</si>
  <si>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</si>
  <si>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</si>
  <si>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</si>
  <si>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</si>
  <si>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</si>
  <si>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</si>
  <si>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</si>
  <si>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</si>
  <si>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</si>
  <si>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</si>
  <si>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</si>
  <si>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</si>
  <si>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</si>
  <si>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</si>
  <si>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</si>
  <si>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</si>
  <si>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</si>
  <si>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</si>
  <si>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</si>
  <si>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</si>
  <si>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</si>
  <si>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</si>
  <si>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</si>
  <si>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</si>
  <si>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</si>
  <si>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</si>
  <si>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</si>
  <si>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</si>
  <si>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</si>
  <si>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</si>
  <si>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</si>
  <si>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</si>
  <si>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</si>
  <si>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</si>
  <si>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</si>
  <si>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</si>
  <si>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</si>
  <si>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</si>
  <si>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</si>
  <si>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</si>
  <si>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</si>
  <si>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</si>
  <si>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</si>
  <si>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</si>
  <si>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</si>
  <si>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</si>
  <si>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</si>
  <si>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</si>
  <si>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</si>
  <si>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</si>
  <si>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</si>
  <si>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</si>
  <si>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</si>
  <si>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</si>
  <si>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</si>
  <si>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</si>
  <si>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</si>
  <si>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</si>
  <si>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</si>
  <si>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</si>
  <si>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</si>
  <si>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</si>
  <si>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</si>
  <si>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</si>
  <si>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</si>
  <si>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</si>
  <si>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</si>
  <si>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</si>
  <si>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</si>
  <si>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</si>
  <si>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</si>
  <si>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</si>
  <si>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</si>
  <si>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</si>
  <si>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</si>
  <si>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</si>
  <si>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</si>
  <si>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</si>
  <si>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</si>
  <si>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</si>
  <si>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</si>
  <si>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</si>
  <si>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</si>
  <si>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</si>
  <si>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</si>
  <si>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</si>
  <si>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</si>
  <si>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</si>
  <si>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</si>
  <si>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</si>
  <si>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</si>
  <si>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</si>
  <si>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</si>
  <si>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</si>
  <si>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</si>
  <si>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</si>
  <si>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</si>
  <si>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</si>
  <si>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</si>
  <si>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</si>
  <si>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</si>
  <si>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</si>
  <si>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</si>
  <si>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</si>
  <si>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</si>
  <si>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</si>
  <si>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</si>
  <si>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</si>
  <si>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</si>
  <si>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</si>
  <si>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</si>
  <si>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</si>
  <si>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</si>
  <si>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</si>
  <si>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</si>
  <si>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</si>
  <si>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</si>
  <si>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</si>
  <si>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</si>
  <si>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</si>
  <si>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</si>
  <si>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</si>
  <si>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</si>
  <si>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</si>
  <si>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</si>
  <si>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</si>
  <si>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</si>
  <si>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</si>
  <si>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</si>
  <si>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</si>
  <si>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</si>
  <si>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</si>
  <si>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</si>
  <si>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</si>
  <si>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</si>
  <si>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</si>
  <si>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</si>
  <si>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</si>
  <si>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</si>
  <si>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</si>
  <si>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</si>
  <si>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</si>
  <si>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</si>
  <si>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</si>
  <si>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</si>
  <si>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</si>
  <si>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</si>
  <si>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</si>
  <si>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</si>
  <si>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</si>
  <si>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</si>
  <si>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</si>
  <si>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</si>
  <si>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</si>
  <si>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</si>
  <si>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</si>
  <si>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</si>
  <si>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</si>
  <si>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</si>
  <si>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</si>
  <si>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</si>
  <si>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</si>
  <si>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</si>
  <si>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</si>
  <si>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</si>
  <si>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</si>
  <si>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</si>
  <si>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</si>
  <si>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</si>
  <si>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</si>
  <si>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</si>
  <si>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</si>
  <si>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</si>
  <si>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</si>
  <si>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</si>
  <si>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</si>
  <si>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</si>
  <si>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</si>
  <si>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</si>
  <si>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</si>
  <si>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</si>
  <si>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</si>
  <si>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</si>
  <si>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</si>
  <si>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</si>
  <si>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</si>
  <si>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</si>
  <si>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</si>
  <si>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</si>
  <si>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</si>
  <si>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</si>
  <si>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</si>
  <si>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</si>
  <si>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</si>
  <si>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</si>
  <si>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</si>
  <si>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</si>
  <si>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</si>
  <si>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</si>
  <si>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</si>
  <si>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</si>
  <si>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</si>
  <si>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</si>
  <si>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</si>
  <si>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</si>
  <si>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</si>
  <si>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</si>
  <si>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</si>
  <si>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</si>
  <si>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</si>
  <si>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</si>
  <si>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</si>
  <si>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</si>
  <si>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</si>
  <si>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</si>
  <si>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</si>
  <si>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</si>
  <si>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</si>
  <si>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</si>
  <si>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</si>
  <si>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</si>
  <si>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</si>
  <si>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</si>
  <si>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</si>
  <si>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</si>
  <si>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</si>
  <si>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</si>
  <si>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</si>
  <si>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</si>
  <si>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</si>
  <si>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</si>
  <si>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</si>
  <si>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</si>
  <si>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</si>
  <si>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</si>
  <si>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</si>
  <si>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</si>
  <si>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</si>
  <si>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</si>
  <si>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</si>
  <si>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</si>
  <si>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</si>
  <si>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</si>
  <si>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</si>
  <si>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</si>
  <si>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</si>
  <si>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</si>
  <si>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</si>
  <si>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</si>
  <si>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</si>
  <si>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</si>
  <si>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</si>
  <si>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</si>
  <si>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</si>
  <si>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</si>
  <si>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</si>
  <si>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</si>
  <si>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</si>
  <si>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</si>
  <si>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</si>
  <si>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</si>
  <si>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</si>
  <si>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</si>
  <si>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</si>
  <si>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</si>
  <si>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</si>
  <si>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</si>
  <si>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</si>
  <si>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</si>
  <si>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</si>
  <si>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</si>
  <si>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</si>
  <si>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</si>
  <si>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</si>
  <si>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</si>
  <si>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</si>
  <si>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</si>
  <si>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</si>
  <si>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</si>
  <si>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</si>
  <si>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</si>
  <si>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</si>
  <si>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</si>
  <si>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</si>
  <si>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</si>
  <si>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</si>
  <si>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</si>
  <si>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</si>
  <si>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</si>
  <si>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</si>
  <si>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</si>
  <si>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</si>
  <si>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</si>
  <si>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</si>
  <si>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</si>
  <si>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</si>
  <si>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</si>
  <si>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</si>
  <si>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</si>
  <si>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</si>
  <si>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</si>
  <si>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</si>
  <si>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</si>
  <si>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</si>
  <si>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</si>
  <si>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</si>
  <si>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</si>
  <si>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</si>
  <si>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</si>
  <si>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</si>
  <si>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</si>
  <si>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</si>
  <si>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</si>
  <si>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</si>
  <si>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</si>
  <si>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</si>
  <si>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</si>
  <si>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</si>
  <si>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</si>
  <si>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</si>
  <si>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</si>
  <si>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</si>
  <si>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</si>
  <si>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</si>
  <si>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</si>
  <si>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</si>
  <si>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</si>
  <si>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</si>
  <si>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</si>
  <si>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</si>
  <si>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</si>
  <si>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</si>
  <si>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</si>
  <si>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</si>
  <si>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</si>
  <si>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</si>
  <si>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</si>
  <si>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</si>
  <si>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</si>
  <si>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</si>
  <si>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</si>
  <si>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</si>
  <si>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</si>
  <si>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</si>
  <si>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</si>
  <si>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</si>
  <si>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</si>
  <si>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</si>
  <si>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</si>
  <si>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</si>
  <si>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</si>
  <si>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</si>
  <si>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</si>
  <si>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</si>
  <si>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</si>
  <si>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</si>
  <si>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</si>
  <si>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</si>
  <si>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</si>
  <si>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</si>
  <si>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</si>
  <si>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</si>
  <si>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</si>
  <si>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</si>
  <si>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</si>
  <si>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</si>
  <si>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</si>
  <si>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</si>
  <si>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</si>
  <si>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</si>
  <si>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</si>
  <si>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</si>
  <si>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</si>
  <si>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</si>
  <si>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</si>
  <si>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</si>
  <si>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</si>
  <si>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</si>
  <si>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</si>
  <si>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</si>
  <si>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</si>
  <si>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</si>
  <si>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</si>
  <si>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</si>
  <si>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</si>
  <si>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</si>
  <si>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</si>
  <si>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</si>
  <si>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</si>
  <si>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</si>
  <si>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</si>
  <si>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</si>
  <si>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</si>
  <si>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</si>
  <si>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</si>
  <si>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</si>
  <si>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</si>
  <si>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</si>
  <si>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</si>
  <si>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</si>
  <si>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</si>
  <si>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</si>
  <si>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</si>
  <si>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</si>
  <si>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</si>
  <si>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</si>
  <si>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</si>
  <si>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</si>
  <si>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</si>
  <si>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</si>
  <si>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</si>
  <si>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</si>
  <si>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</si>
  <si>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</si>
  <si>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</si>
  <si>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</si>
  <si>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</si>
  <si>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</si>
  <si>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</si>
  <si>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</si>
  <si>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</si>
  <si>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</si>
  <si>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</si>
  <si>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</si>
  <si>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</si>
  <si>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</si>
  <si>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</si>
  <si>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</si>
  <si>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</si>
  <si>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</si>
  <si>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</si>
  <si>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</si>
  <si>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</si>
  <si>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</si>
  <si>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</si>
  <si>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</si>
  <si>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</si>
  <si>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</si>
  <si>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</si>
  <si>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</si>
  <si>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</si>
  <si>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</si>
  <si>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</si>
  <si>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</si>
  <si>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</si>
  <si>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</si>
  <si>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</si>
  <si>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</si>
  <si>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</si>
  <si>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</si>
  <si>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</si>
  <si>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</si>
  <si>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</si>
  <si>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</si>
  <si>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</si>
  <si>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</si>
  <si>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</si>
  <si>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</si>
  <si>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</si>
  <si>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</si>
  <si>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</si>
  <si>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</si>
  <si>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</si>
  <si>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</si>
  <si>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</si>
  <si>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</si>
  <si>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</si>
  <si>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</si>
  <si>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</si>
  <si>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</si>
  <si>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</si>
  <si>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</si>
  <si>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</si>
  <si>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</si>
  <si>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</si>
  <si>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</si>
  <si>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</si>
  <si>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</si>
  <si>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</si>
  <si>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</si>
  <si>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</si>
  <si>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</si>
  <si>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</si>
  <si>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</si>
  <si>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</si>
  <si>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</si>
  <si>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</si>
  <si>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</si>
  <si>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</si>
  <si>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</si>
  <si>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</si>
  <si>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</si>
  <si>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</si>
  <si>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</si>
  <si>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</si>
  <si>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</si>
  <si>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</si>
  <si>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</si>
  <si>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</si>
  <si>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</si>
  <si>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</si>
  <si>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</si>
  <si>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</si>
  <si>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</si>
  <si>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</si>
  <si>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</si>
  <si>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</si>
  <si>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</si>
  <si>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</si>
  <si>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</si>
  <si>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</si>
  <si>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</si>
  <si>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</si>
  <si>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</si>
  <si>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</si>
  <si>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</si>
  <si>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</si>
  <si>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</si>
  <si>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</si>
  <si>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</si>
  <si>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</si>
  <si>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</si>
  <si>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</si>
  <si>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</si>
  <si>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</si>
  <si>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</si>
  <si>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</si>
  <si>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</si>
  <si>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</si>
  <si>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</si>
  <si>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</si>
  <si>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</si>
  <si>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</si>
  <si>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</si>
  <si>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</si>
  <si>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</si>
  <si>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</si>
  <si>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</si>
  <si>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</si>
  <si>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</si>
  <si>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</si>
  <si>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</si>
  <si>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</si>
  <si>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</si>
  <si>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</si>
  <si>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</si>
  <si>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</si>
  <si>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</si>
  <si>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</si>
  <si>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</si>
  <si>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</si>
  <si>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</si>
  <si>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</si>
  <si>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</si>
  <si>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</si>
  <si>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</si>
  <si>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</si>
  <si>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</si>
  <si>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</si>
  <si>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</si>
  <si>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</si>
  <si>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</si>
  <si>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</si>
  <si>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</si>
  <si>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</si>
  <si>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</si>
  <si>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</si>
  <si>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</si>
  <si>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</si>
  <si>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</si>
  <si>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</si>
  <si>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</si>
  <si>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</si>
  <si>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</si>
  <si>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</si>
  <si>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</si>
  <si>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</si>
  <si>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</si>
  <si>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</si>
  <si>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</si>
  <si>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</si>
  <si>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</si>
  <si>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</si>
  <si>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</si>
  <si>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</si>
  <si>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</si>
  <si>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</si>
  <si>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</si>
  <si>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</si>
  <si>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</si>
  <si>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</si>
  <si>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</si>
  <si>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</si>
  <si>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</si>
  <si>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</si>
  <si>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</si>
  <si>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</si>
  <si>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</si>
  <si>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</si>
  <si>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</si>
  <si>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</si>
  <si>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</si>
  <si>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</si>
  <si>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</si>
  <si>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</si>
  <si>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</si>
  <si>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</si>
  <si>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</si>
  <si>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</si>
  <si>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</si>
  <si>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</si>
  <si>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</si>
  <si>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</si>
  <si>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</si>
  <si>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</si>
  <si>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</si>
  <si>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</si>
  <si>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</si>
  <si>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</si>
  <si>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</si>
  <si>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</si>
  <si>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</si>
  <si>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</si>
  <si>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</si>
  <si>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</si>
  <si>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</si>
  <si>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</si>
  <si>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</si>
  <si>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</si>
  <si>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</si>
  <si>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</si>
  <si>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</si>
  <si>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</si>
  <si>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</si>
  <si>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</si>
  <si>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</si>
  <si>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</si>
  <si>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</si>
  <si>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</si>
  <si>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</si>
  <si>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</si>
  <si>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</si>
  <si>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</si>
  <si>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</si>
  <si>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</si>
  <si>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</si>
  <si>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</si>
  <si>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</si>
  <si>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</si>
  <si>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</si>
  <si>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</si>
  <si>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</si>
  <si>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</si>
  <si>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</si>
  <si>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</si>
  <si>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</si>
  <si>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</si>
  <si>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</si>
  <si>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</si>
  <si>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</si>
  <si>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</si>
  <si>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</si>
  <si>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</si>
  <si>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</si>
  <si>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</si>
  <si>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</si>
  <si>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</si>
  <si>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</si>
  <si>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</si>
  <si>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</si>
  <si>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</si>
  <si>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</si>
  <si>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</si>
  <si>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</si>
  <si>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</si>
  <si>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</si>
  <si>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</si>
  <si>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</si>
  <si>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</si>
  <si>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</si>
  <si>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</si>
  <si>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</si>
  <si>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</si>
  <si>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</si>
  <si>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</si>
  <si>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</si>
  <si>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</si>
  <si>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</si>
  <si>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</si>
  <si>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</si>
  <si>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</si>
  <si>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</si>
  <si>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</si>
  <si>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</si>
  <si>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</si>
  <si>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</si>
  <si>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</si>
  <si>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</si>
  <si>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</si>
  <si>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</si>
  <si>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</si>
  <si>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</si>
  <si>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</si>
  <si>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</si>
  <si>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</si>
  <si>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</si>
  <si>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</si>
  <si>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</si>
  <si>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</si>
  <si>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</si>
  <si>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</si>
  <si>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</si>
  <si>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</si>
  <si>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</si>
  <si>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</si>
  <si>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</si>
  <si>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</si>
  <si>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</si>
  <si>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</si>
  <si>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</si>
  <si>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</si>
  <si>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</si>
  <si>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</si>
  <si>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</si>
  <si>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</si>
  <si>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</si>
  <si>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</si>
  <si>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</si>
  <si>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</si>
  <si>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</si>
  <si>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</si>
  <si>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</si>
  <si>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</si>
  <si>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</si>
  <si>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</si>
  <si>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</si>
  <si>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</si>
  <si>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</si>
  <si>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</si>
  <si>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</si>
  <si>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</si>
  <si>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</si>
  <si>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</si>
  <si>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</si>
  <si>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</si>
  <si>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</si>
  <si>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</si>
  <si>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</si>
  <si>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</si>
  <si>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</si>
  <si>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</si>
  <si>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</si>
  <si>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</si>
  <si>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</si>
  <si>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</si>
  <si>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</si>
  <si>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</si>
  <si>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</si>
  <si>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</si>
  <si>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</si>
  <si>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</si>
  <si>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</si>
  <si>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</si>
  <si>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</si>
  <si>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</si>
  <si>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</si>
  <si>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</si>
  <si>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</si>
  <si>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</si>
  <si>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</si>
  <si>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</si>
  <si>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</si>
  <si>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</si>
  <si>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</si>
  <si>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</si>
  <si>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</si>
  <si>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</si>
  <si>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</si>
  <si>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</si>
  <si>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</si>
  <si>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</si>
  <si>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</si>
  <si>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</si>
  <si>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</si>
  <si>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</si>
  <si>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</si>
  <si>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</si>
  <si>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</si>
  <si>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</si>
  <si>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</si>
  <si>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</si>
  <si>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</si>
  <si>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</si>
  <si>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</si>
  <si>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</si>
  <si>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</si>
  <si>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</si>
  <si>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</si>
  <si>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</si>
  <si>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</si>
  <si>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</si>
  <si>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</si>
  <si>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</si>
  <si>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</si>
  <si>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</si>
  <si>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</si>
  <si>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</si>
  <si>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</si>
  <si>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</si>
  <si>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</si>
  <si>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</si>
  <si>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</si>
  <si>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</si>
  <si>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</si>
  <si>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</si>
  <si>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</si>
  <si>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</si>
  <si>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</si>
  <si>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</si>
  <si>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</si>
  <si>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</si>
  <si>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</si>
  <si>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</si>
  <si>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</si>
  <si>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</si>
  <si>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</si>
  <si>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</si>
  <si>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</si>
  <si>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</si>
  <si>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</si>
  <si>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</si>
  <si>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</si>
  <si>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</si>
  <si>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</si>
  <si>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</si>
  <si>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</si>
  <si>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</si>
  <si>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</si>
  <si>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</si>
  <si>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</si>
  <si>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</si>
  <si>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</si>
  <si>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</si>
  <si>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</si>
  <si>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</si>
  <si>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</si>
  <si>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</si>
  <si>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</si>
  <si>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</si>
  <si>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</si>
  <si>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</si>
  <si>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</si>
  <si>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</si>
  <si>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</si>
  <si>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</si>
  <si>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</si>
  <si>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</si>
  <si>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</si>
  <si>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</si>
  <si>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</si>
  <si>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</si>
  <si>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</si>
  <si>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</si>
  <si>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</si>
  <si>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</si>
  <si>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</si>
  <si>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</si>
  <si>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</si>
  <si>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</si>
  <si>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</si>
  <si>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</si>
  <si>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</si>
  <si>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</si>
  <si>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</si>
  <si>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</si>
  <si>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</si>
  <si>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</si>
  <si>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</si>
  <si>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</si>
  <si>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</si>
  <si>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</si>
  <si>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</si>
  <si>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</si>
  <si>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</si>
  <si>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</si>
  <si>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</si>
  <si>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</si>
  <si>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</si>
  <si>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</si>
  <si>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</si>
  <si>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</si>
  <si>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</si>
  <si>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</si>
  <si>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</si>
  <si>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</si>
  <si>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</si>
  <si>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</si>
  <si>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</si>
  <si>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</si>
  <si>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</si>
  <si>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</si>
  <si>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</si>
  <si>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</si>
  <si>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</si>
  <si>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</si>
  <si>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</si>
  <si>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</si>
  <si>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</si>
  <si>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</si>
  <si>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</si>
  <si>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</si>
  <si>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</si>
  <si>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</si>
  <si>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</si>
  <si>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</si>
  <si>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</si>
  <si>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</si>
  <si>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</si>
  <si>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</si>
  <si>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</si>
  <si>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</si>
  <si>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</si>
  <si>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</si>
  <si>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</si>
  <si>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</si>
  <si>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</si>
  <si>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</si>
  <si>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</si>
  <si>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</si>
  <si>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</si>
  <si>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</si>
  <si>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</si>
  <si>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</si>
  <si>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</si>
  <si>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</si>
  <si>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</si>
  <si>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</si>
  <si>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</si>
  <si>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</si>
  <si>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</si>
  <si>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</si>
  <si>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</si>
  <si>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</si>
  <si>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</si>
  <si>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</si>
  <si>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</si>
  <si>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</si>
  <si>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</si>
  <si>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</si>
  <si>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</si>
  <si>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</si>
  <si>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</si>
  <si>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</si>
  <si>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</si>
  <si>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</si>
  <si>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</si>
  <si>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</si>
  <si>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</si>
  <si>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</si>
  <si>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</si>
  <si>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</si>
  <si>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</si>
  <si>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</si>
  <si>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</si>
  <si>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</si>
  <si>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</si>
  <si>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</si>
  <si>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</si>
  <si>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</si>
  <si>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</si>
  <si>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</si>
  <si>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</si>
  <si>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</si>
  <si>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</si>
  <si>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</si>
  <si>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</si>
  <si>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</si>
  <si>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</si>
  <si>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</si>
  <si>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</si>
  <si>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</si>
  <si>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</si>
  <si>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</si>
  <si>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</si>
  <si>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</si>
  <si>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</si>
  <si>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</si>
  <si>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</si>
  <si>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</si>
  <si>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</si>
  <si>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</si>
  <si>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</si>
  <si>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</si>
  <si>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</si>
  <si>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</si>
  <si>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</si>
  <si>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</si>
  <si>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</si>
  <si>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</si>
  <si>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</si>
  <si>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</si>
  <si>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</si>
  <si>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</si>
  <si>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</si>
  <si>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</si>
  <si>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</si>
  <si>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</si>
  <si>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</si>
  <si>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</si>
  <si>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</si>
  <si>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</si>
  <si>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</si>
  <si>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</si>
  <si>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</si>
  <si>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</si>
  <si>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</si>
  <si>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</si>
  <si>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</si>
  <si>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</si>
  <si>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</si>
  <si>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</si>
  <si>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</si>
  <si>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</si>
  <si>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</si>
  <si>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</si>
  <si>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</si>
  <si>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</si>
  <si>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</si>
  <si>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</si>
  <si>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</si>
  <si>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</si>
  <si>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</si>
  <si>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</si>
  <si>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</si>
  <si>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</si>
  <si>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</si>
  <si>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</si>
  <si>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</si>
  <si>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</si>
  <si>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</si>
  <si>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</si>
  <si>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</si>
  <si>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</si>
  <si>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</si>
  <si>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</si>
  <si>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</si>
  <si>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</si>
  <si>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</si>
  <si>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</si>
  <si>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</si>
  <si>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</si>
  <si>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</si>
  <si>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</si>
  <si>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</si>
  <si>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</si>
  <si>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</si>
  <si>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</si>
  <si>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</si>
  <si>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</si>
  <si>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</si>
  <si>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</si>
  <si>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</si>
  <si>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</si>
  <si>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</si>
  <si>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</si>
  <si>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</si>
  <si>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</si>
  <si>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</si>
  <si>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</si>
  <si>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</si>
  <si>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</si>
  <si>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</si>
  <si>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</si>
  <si>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</si>
  <si>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</si>
  <si>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</si>
  <si>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</si>
  <si>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</si>
  <si>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</si>
  <si>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</si>
  <si>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</si>
  <si>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</si>
  <si>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</si>
  <si>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</si>
  <si>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</si>
  <si>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</si>
  <si>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</si>
  <si>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</si>
  <si>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</si>
  <si>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</si>
  <si>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</si>
  <si>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</si>
  <si>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</si>
  <si>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</si>
  <si>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</si>
  <si>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</si>
  <si>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</si>
  <si>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</si>
  <si>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</si>
  <si>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</si>
  <si>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</si>
  <si>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</si>
  <si>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</si>
  <si>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</si>
  <si>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</si>
  <si>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</si>
  <si>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</si>
  <si>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</si>
  <si>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</si>
  <si>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</si>
  <si>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</si>
  <si>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</si>
  <si>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</si>
  <si>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</si>
  <si>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</si>
  <si>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</si>
  <si>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</si>
  <si>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</si>
  <si>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</si>
  <si>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</si>
  <si>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</si>
  <si>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</si>
  <si>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</si>
  <si>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</si>
  <si>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</si>
  <si>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</si>
  <si>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</si>
  <si>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</si>
  <si>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</si>
  <si>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</si>
  <si>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</si>
  <si>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</si>
  <si>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</si>
  <si>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</si>
  <si>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</si>
  <si>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</si>
  <si>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</si>
  <si>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</si>
  <si>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</si>
  <si>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</si>
  <si>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</si>
  <si>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</si>
  <si>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</si>
  <si>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</si>
  <si>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</si>
  <si>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</si>
  <si>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</si>
  <si>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</si>
  <si>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</si>
  <si>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</si>
  <si>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</si>
  <si>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</si>
  <si>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</si>
  <si>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</si>
  <si>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</si>
  <si>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</si>
  <si>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</si>
  <si>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</si>
  <si>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</si>
  <si>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</si>
  <si>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</si>
  <si>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</si>
  <si>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</si>
  <si>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</si>
  <si>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</si>
  <si>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</si>
  <si>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</si>
  <si>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</si>
  <si>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</si>
  <si>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</si>
  <si>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</si>
  <si>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</si>
  <si>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</si>
  <si>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</si>
  <si>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</si>
  <si>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</si>
  <si>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</si>
  <si>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</si>
  <si>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</si>
  <si>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</si>
  <si>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</si>
  <si>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</si>
  <si>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</si>
  <si>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</si>
  <si>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</si>
  <si>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</si>
  <si>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</si>
  <si>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</si>
  <si>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</si>
  <si>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</si>
  <si>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</si>
  <si>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</si>
  <si>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</si>
  <si>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</si>
  <si>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</si>
  <si>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</si>
  <si>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</si>
  <si>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</si>
  <si>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</si>
  <si>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</si>
  <si>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</si>
  <si>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</si>
  <si>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</si>
  <si>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</si>
  <si>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</si>
  <si>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</si>
  <si>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</si>
  <si>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</si>
  <si>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</si>
  <si>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</si>
  <si>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</si>
  <si>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</si>
  <si>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</si>
  <si>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</si>
  <si>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</si>
  <si>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</si>
  <si>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</si>
  <si>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</si>
  <si>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</si>
  <si>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</si>
  <si>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</si>
  <si>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</si>
  <si>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</si>
  <si>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</si>
  <si>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</si>
  <si>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</si>
  <si>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</si>
  <si>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</si>
  <si>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</si>
  <si>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</si>
  <si>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</si>
  <si>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</si>
  <si>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</si>
  <si>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</si>
  <si>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</si>
  <si>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</si>
  <si>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</si>
  <si>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</si>
  <si>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</si>
  <si>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</si>
  <si>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</si>
  <si>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</si>
  <si>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</si>
  <si>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</si>
  <si>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</si>
  <si>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</si>
  <si>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</si>
  <si>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</si>
  <si>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</si>
  <si>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</si>
  <si>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</si>
  <si>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</si>
  <si>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</si>
  <si>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</si>
  <si>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</si>
  <si>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</si>
  <si>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</si>
  <si>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</si>
  <si>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</si>
  <si>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</si>
  <si>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</si>
  <si>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</si>
  <si>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</si>
  <si>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</si>
  <si>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</si>
  <si>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</si>
  <si>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</si>
  <si>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</si>
  <si>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</si>
  <si>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</si>
  <si>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</si>
  <si>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</si>
  <si>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</si>
  <si>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</si>
  <si>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</si>
  <si>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</si>
  <si>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</si>
  <si>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</si>
  <si>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</si>
  <si>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</si>
  <si>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</si>
  <si>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</si>
  <si>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</si>
  <si>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</si>
  <si>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</si>
  <si>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</si>
  <si>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</si>
  <si>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</si>
  <si>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</si>
  <si>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</si>
  <si>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</si>
  <si>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</si>
  <si>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</si>
  <si>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</si>
  <si>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</si>
  <si>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</si>
  <si>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</si>
  <si>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</si>
  <si>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</si>
  <si>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</si>
  <si>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</si>
  <si>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</si>
  <si>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</si>
  <si>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</si>
  <si>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</si>
  <si>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</si>
  <si>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</si>
  <si>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</si>
  <si>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</si>
  <si>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</si>
  <si>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</si>
  <si>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</si>
  <si>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</si>
  <si>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</si>
  <si>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</si>
  <si>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</si>
  <si>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</si>
  <si>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</si>
  <si>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</si>
  <si>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</si>
  <si>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</si>
  <si>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</si>
  <si>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</si>
  <si>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</si>
  <si>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</si>
  <si>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</si>
  <si>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</si>
  <si>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</si>
  <si>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</si>
  <si>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</si>
  <si>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</si>
  <si>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</si>
  <si>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</si>
  <si>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</si>
  <si>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</si>
  <si>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</si>
  <si>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</si>
  <si>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</si>
  <si>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</si>
  <si>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</si>
  <si>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</si>
  <si>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</si>
  <si>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</si>
  <si>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</si>
  <si>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</si>
  <si>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</si>
  <si>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</si>
  <si>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</si>
  <si>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</si>
  <si>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</si>
  <si>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</si>
  <si>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</si>
  <si>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</si>
  <si>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</si>
  <si>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</si>
  <si>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</si>
  <si>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</si>
  <si>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</si>
  <si>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</si>
  <si>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</si>
  <si>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</si>
  <si>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</si>
  <si>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</si>
  <si>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</si>
  <si>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</si>
  <si>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</si>
  <si>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</si>
  <si>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</si>
  <si>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</si>
  <si>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</si>
  <si>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</si>
  <si>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</si>
  <si>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</si>
  <si>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</si>
  <si>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</si>
  <si>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</si>
  <si>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</si>
  <si>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</si>
  <si>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</si>
  <si>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</si>
  <si>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</si>
  <si>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</si>
  <si>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</si>
  <si>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</si>
  <si>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</si>
  <si>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</si>
  <si>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</si>
  <si>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</si>
  <si>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</si>
  <si>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</si>
  <si>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</si>
  <si>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</si>
  <si>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</si>
  <si>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</si>
  <si>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</si>
  <si>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</si>
  <si>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</si>
  <si>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</si>
  <si>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</si>
  <si>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</si>
  <si>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</si>
  <si>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</si>
  <si>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</si>
  <si>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</si>
  <si>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</si>
  <si>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</si>
  <si>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</si>
  <si>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</si>
  <si>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</si>
  <si>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</si>
  <si>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</si>
  <si>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</si>
  <si>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</si>
  <si>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</si>
  <si>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</si>
  <si>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</si>
  <si>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</si>
  <si>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</si>
  <si>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</si>
  <si>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</si>
  <si>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</si>
  <si>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</si>
  <si>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</si>
  <si>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</si>
  <si>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</si>
  <si>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</si>
  <si>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</si>
  <si>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</si>
  <si>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</si>
  <si>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</si>
  <si>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</si>
  <si>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</si>
  <si>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</si>
  <si>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</si>
  <si>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</si>
  <si>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</si>
  <si>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</si>
  <si>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</si>
  <si>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</si>
  <si>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</si>
  <si>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</si>
  <si>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</si>
  <si>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</si>
  <si>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</si>
  <si>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</si>
  <si>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</si>
  <si>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</si>
  <si>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</si>
  <si>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</si>
  <si>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</si>
  <si>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</si>
  <si>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</si>
  <si>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</si>
  <si>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</si>
  <si>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</si>
  <si>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</si>
  <si>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</si>
  <si>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</si>
  <si>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</si>
  <si>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</si>
  <si>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</si>
  <si>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</si>
  <si>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</si>
  <si>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</si>
  <si>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</si>
  <si>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</si>
  <si>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</si>
  <si>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</si>
  <si>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</si>
  <si>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</si>
  <si>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</si>
  <si>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</si>
  <si>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</si>
  <si>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</si>
  <si>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</si>
  <si>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</si>
  <si>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</si>
  <si>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</si>
  <si>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</si>
  <si>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</si>
  <si>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</si>
  <si>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</si>
  <si>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</si>
  <si>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</si>
  <si>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</si>
  <si>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</si>
  <si>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</si>
  <si>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</si>
  <si>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</si>
  <si>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</si>
  <si>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</si>
  <si>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</si>
  <si>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</si>
  <si>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</si>
  <si>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</si>
  <si>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</si>
  <si>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</si>
  <si>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</si>
  <si>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</si>
  <si>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</si>
  <si>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</si>
  <si>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</si>
  <si>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</si>
  <si>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</si>
  <si>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</si>
  <si>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</si>
  <si>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</si>
  <si>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</si>
  <si>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</si>
  <si>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</si>
  <si>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</si>
  <si>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</si>
  <si>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</si>
  <si>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</si>
  <si>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</si>
  <si>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</si>
  <si>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</si>
  <si>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</si>
  <si>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</si>
  <si>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</si>
  <si>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</si>
  <si>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</si>
  <si>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</si>
  <si>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</si>
  <si>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</si>
  <si>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</si>
  <si>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</si>
  <si>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</si>
  <si>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</si>
  <si>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</si>
  <si>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</si>
  <si>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</si>
  <si>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</si>
  <si>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</si>
  <si>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</si>
  <si>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</si>
  <si>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</si>
  <si>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</si>
  <si>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</si>
  <si>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</si>
  <si>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</si>
  <si>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</si>
  <si>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</si>
  <si>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</si>
  <si>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</si>
  <si>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</si>
  <si>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</si>
  <si>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</si>
  <si>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</si>
  <si>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</si>
  <si>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</si>
  <si>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</si>
  <si>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</si>
  <si>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</si>
  <si>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</si>
  <si>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</si>
  <si>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</si>
  <si>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</si>
  <si>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</si>
  <si>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</si>
  <si>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</si>
  <si>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</si>
  <si>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</si>
  <si>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</si>
  <si>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</si>
  <si>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</si>
  <si>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</si>
  <si>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</si>
  <si>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</si>
  <si>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</si>
  <si>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</si>
  <si>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</si>
  <si>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</si>
  <si>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</si>
  <si>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</si>
  <si>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</si>
  <si>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</si>
  <si>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</si>
  <si>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</si>
  <si>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</si>
  <si>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</si>
  <si>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</si>
  <si>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</si>
  <si>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</si>
  <si>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</si>
  <si>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</si>
  <si>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</si>
  <si>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</si>
  <si>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</si>
  <si>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</si>
  <si>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</si>
  <si>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</si>
  <si>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</si>
  <si>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</si>
  <si>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</si>
  <si>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</si>
  <si>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</si>
  <si>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</si>
  <si>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</si>
  <si>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</si>
  <si>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</si>
  <si>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</si>
  <si>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</si>
  <si>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</si>
  <si>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</si>
  <si>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</si>
  <si>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</si>
  <si>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</si>
  <si>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</si>
  <si>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</si>
  <si>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</si>
  <si>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</si>
  <si>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</si>
  <si>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</si>
  <si>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</si>
  <si>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</si>
  <si>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</si>
  <si>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</si>
  <si>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</si>
  <si>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</si>
  <si>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</si>
  <si>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</si>
  <si>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</si>
  <si>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</si>
  <si>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</si>
  <si>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</si>
  <si>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</si>
  <si>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</si>
  <si>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</si>
  <si>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</si>
  <si>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</si>
  <si>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</si>
  <si>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</si>
  <si>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</si>
  <si>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</si>
  <si>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</si>
  <si>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</si>
  <si>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</si>
  <si>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</si>
  <si>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</si>
  <si>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</si>
  <si>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</si>
  <si>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</si>
  <si>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</si>
  <si>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</si>
  <si>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</si>
  <si>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</si>
  <si>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</si>
  <si>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</si>
  <si>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</si>
  <si>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</si>
  <si>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</si>
  <si>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</si>
  <si>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</si>
  <si>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</si>
  <si>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</si>
  <si>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</si>
  <si>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</si>
  <si>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</si>
  <si>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</si>
  <si>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</si>
  <si>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</si>
  <si>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</si>
  <si>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</si>
  <si>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</si>
  <si>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</si>
  <si>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</si>
  <si>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</si>
  <si>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</si>
  <si>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</si>
  <si>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</si>
  <si>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</si>
  <si>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</si>
  <si>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</si>
  <si>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</si>
  <si>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</si>
  <si>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</si>
  <si>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</si>
  <si>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</si>
  <si>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</si>
  <si>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</si>
  <si>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</si>
  <si>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</si>
  <si>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</si>
  <si>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</si>
  <si>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</si>
  <si>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</si>
  <si>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</si>
  <si>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</si>
  <si>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</si>
  <si>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</si>
  <si>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</si>
  <si>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</si>
  <si>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</si>
  <si>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</si>
  <si>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</si>
  <si>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</si>
  <si>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</si>
  <si>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</si>
  <si>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</si>
  <si>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</si>
  <si>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</si>
  <si>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</si>
  <si>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</si>
  <si>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</si>
  <si>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</si>
  <si>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</si>
  <si>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</si>
  <si>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</si>
  <si>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</si>
  <si>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</si>
  <si>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</si>
  <si>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</si>
  <si>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</si>
  <si>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</si>
  <si>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</si>
  <si>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</si>
  <si>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</si>
  <si>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</si>
  <si>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</si>
  <si>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</si>
  <si>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</si>
  <si>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</si>
  <si>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</si>
  <si>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</si>
  <si>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</si>
  <si>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</si>
  <si>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</si>
  <si>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</si>
  <si>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</si>
  <si>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</si>
  <si>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</si>
  <si>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</si>
  <si>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</si>
  <si>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</si>
  <si>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</si>
  <si>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</si>
  <si>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</si>
  <si>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</si>
  <si>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</si>
  <si>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</si>
  <si>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</si>
  <si>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</si>
  <si>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</si>
  <si>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</si>
  <si>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</si>
  <si>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</si>
  <si>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</si>
  <si>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</si>
  <si>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</si>
  <si>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</si>
  <si>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</si>
  <si>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</si>
  <si>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</si>
  <si>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</si>
  <si>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</si>
  <si>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</si>
  <si>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</si>
  <si>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</si>
  <si>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</si>
  <si>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</si>
  <si>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</si>
  <si>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</si>
  <si>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</si>
  <si>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</si>
  <si>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</si>
  <si>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</si>
  <si>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</si>
  <si>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</si>
  <si>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</si>
  <si>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</si>
  <si>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</si>
  <si>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</si>
  <si>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</si>
  <si>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</si>
  <si>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</si>
  <si>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</si>
  <si>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</si>
  <si>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</si>
  <si>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</si>
  <si>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</si>
  <si>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</si>
  <si>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</si>
  <si>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</si>
  <si>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</si>
  <si>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</si>
  <si>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</si>
  <si>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</si>
  <si>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</si>
  <si>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</si>
  <si>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</si>
  <si>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</si>
  <si>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</si>
  <si>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</si>
  <si>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</si>
  <si>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</si>
  <si>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</si>
  <si>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</si>
  <si>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</si>
  <si>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</si>
  <si>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</si>
  <si>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</si>
  <si>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</si>
  <si>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</si>
  <si>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</si>
  <si>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</si>
  <si>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</si>
  <si>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</si>
  <si>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</si>
  <si>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</si>
  <si>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</si>
  <si>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</si>
  <si>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</si>
  <si>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</si>
  <si>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</si>
  <si>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</si>
  <si>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</si>
  <si>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</si>
  <si>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</si>
  <si>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</si>
  <si>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</si>
  <si>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</si>
  <si>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</si>
  <si>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</si>
  <si>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</si>
  <si>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</si>
  <si>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</si>
  <si>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</si>
  <si>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</si>
  <si>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</si>
  <si>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</si>
  <si>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</si>
  <si>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</si>
  <si>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</si>
  <si>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</si>
  <si>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</si>
  <si>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</si>
  <si>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</si>
  <si>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</si>
  <si>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</si>
  <si>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</si>
  <si>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</si>
  <si>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</si>
  <si>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</si>
  <si>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</si>
  <si>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</si>
  <si>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</si>
  <si>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</si>
  <si>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</si>
  <si>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</si>
  <si>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</si>
  <si>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</si>
  <si>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</si>
  <si>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</si>
  <si>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</si>
  <si>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</si>
  <si>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</si>
  <si>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</si>
  <si>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</si>
  <si>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</si>
  <si>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</si>
  <si>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</si>
  <si>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</si>
  <si>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</si>
  <si>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</si>
  <si>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</si>
  <si>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</si>
  <si>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</si>
  <si>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</si>
  <si>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</si>
  <si>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</si>
  <si>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</si>
  <si>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</si>
  <si>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</si>
  <si>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</si>
  <si>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</si>
  <si>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</si>
  <si>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</si>
  <si>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</si>
  <si>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</si>
  <si>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</si>
  <si>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</si>
  <si>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</si>
  <si>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</si>
  <si>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</si>
  <si>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</si>
  <si>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</si>
  <si>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</si>
  <si>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</si>
  <si>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</si>
  <si>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</si>
  <si>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</si>
  <si>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</si>
  <si>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</si>
  <si>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</si>
  <si>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</si>
  <si>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</si>
  <si>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</si>
  <si>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</si>
  <si>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</si>
  <si>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</si>
  <si>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</si>
  <si>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</si>
  <si>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</si>
  <si>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</si>
  <si>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</si>
  <si>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</si>
  <si>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</si>
  <si>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</si>
  <si>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</si>
  <si>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</si>
  <si>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</si>
  <si>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</si>
  <si>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</si>
  <si>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</si>
  <si>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</si>
  <si>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</si>
  <si>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</si>
  <si>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</si>
  <si>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</si>
  <si>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</si>
  <si>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</si>
  <si>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</si>
  <si>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</si>
  <si>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</si>
  <si>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</si>
  <si>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</si>
  <si>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</si>
  <si>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</si>
  <si>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</si>
  <si>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</si>
  <si>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</si>
  <si>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</si>
  <si>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</si>
  <si>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</si>
  <si>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</si>
  <si>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</si>
  <si>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</si>
  <si>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</si>
  <si>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</si>
  <si>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</si>
  <si>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</si>
  <si>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</si>
  <si>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</si>
  <si>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</si>
  <si>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</si>
  <si>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</si>
  <si>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</si>
  <si>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</si>
  <si>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</si>
  <si>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</si>
  <si>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</si>
  <si>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</si>
  <si>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</si>
  <si>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</si>
  <si>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</si>
  <si>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</si>
  <si>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</si>
  <si>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</si>
  <si>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</si>
  <si>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</si>
  <si>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</si>
  <si>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</si>
  <si>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</si>
  <si>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</si>
  <si>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</si>
  <si>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</si>
  <si>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</si>
  <si>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</si>
  <si>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</si>
  <si>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</si>
  <si>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</si>
  <si>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</si>
  <si>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</si>
  <si>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</si>
  <si>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</si>
  <si>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</si>
  <si>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</si>
  <si>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</si>
  <si>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</si>
  <si>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</si>
  <si>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</si>
  <si>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</si>
  <si>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</si>
  <si>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</si>
  <si>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</si>
  <si>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</si>
  <si>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</si>
  <si>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</si>
  <si>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</si>
  <si>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</si>
  <si>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</si>
  <si>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</si>
  <si>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</si>
  <si>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</si>
  <si>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</si>
  <si>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</si>
  <si>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</si>
  <si>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</si>
  <si>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</si>
  <si>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</si>
  <si>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</si>
  <si>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</si>
  <si>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</si>
  <si>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</si>
  <si>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</si>
  <si>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</si>
  <si>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</si>
  <si>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</si>
  <si>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</si>
  <si>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</si>
  <si>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</si>
  <si>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</si>
  <si>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</si>
  <si>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</si>
  <si>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</si>
  <si>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</si>
  <si>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</si>
  <si>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</si>
  <si>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</si>
  <si>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</si>
  <si>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</si>
  <si>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</si>
  <si>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</si>
  <si>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</si>
  <si>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</si>
  <si>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</si>
  <si>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</si>
  <si>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</si>
  <si>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</si>
  <si>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</si>
  <si>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</si>
  <si>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</si>
  <si>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</si>
  <si>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</si>
  <si>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</si>
  <si>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</si>
  <si>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</si>
  <si>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</si>
  <si>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</si>
  <si>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</si>
  <si>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</si>
  <si>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</si>
  <si>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</si>
  <si>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</si>
  <si>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</si>
  <si>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</si>
  <si>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</si>
  <si>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</si>
  <si>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</si>
  <si>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</si>
  <si>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</si>
  <si>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</si>
  <si>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</si>
  <si>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</si>
  <si>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</si>
  <si>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</si>
  <si>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</si>
  <si>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</si>
  <si>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</si>
  <si>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</si>
  <si>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</si>
  <si>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</si>
  <si>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</si>
  <si>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</si>
  <si>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</si>
  <si>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</si>
  <si>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</si>
  <si>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</si>
  <si>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</si>
  <si>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</si>
  <si>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</si>
  <si>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</si>
  <si>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</si>
  <si>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</si>
  <si>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</si>
  <si>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</si>
  <si>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</si>
  <si>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</si>
  <si>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</si>
  <si>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</si>
  <si>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</si>
  <si>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</si>
  <si>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</si>
  <si>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</si>
  <si>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</si>
  <si>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</si>
  <si>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</si>
  <si>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</si>
  <si>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</si>
  <si>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</si>
  <si>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</si>
  <si>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</si>
  <si>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</si>
  <si>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</si>
  <si>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</si>
  <si>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</si>
  <si>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</si>
  <si>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</si>
  <si>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</si>
  <si>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</si>
  <si>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</si>
  <si>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</si>
  <si>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</si>
  <si>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</si>
  <si>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</si>
  <si>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</si>
  <si>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</si>
  <si>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</si>
  <si>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</si>
  <si>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</si>
  <si>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</si>
  <si>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</si>
  <si>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</si>
  <si>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</si>
  <si>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</si>
  <si>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</si>
  <si>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</si>
  <si>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</si>
  <si>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</si>
  <si>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</si>
  <si>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</si>
  <si>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</si>
  <si>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</si>
  <si>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</si>
  <si>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</si>
  <si>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</si>
  <si>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</si>
  <si>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</si>
  <si>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</si>
  <si>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</si>
  <si>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</si>
  <si>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</si>
  <si>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</si>
  <si>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</si>
  <si>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</si>
  <si>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</si>
  <si>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</si>
  <si>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</si>
  <si>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</si>
  <si>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</si>
  <si>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</si>
  <si>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</si>
  <si>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</si>
  <si>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</si>
  <si>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</si>
  <si>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</si>
  <si>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</si>
  <si>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</si>
  <si>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</si>
  <si>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</si>
  <si>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</si>
  <si>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</si>
  <si>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</si>
  <si>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</si>
  <si>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</si>
  <si>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</si>
  <si>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</si>
  <si>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</si>
  <si>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</si>
  <si>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</si>
  <si>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</si>
  <si>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</si>
  <si>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</si>
  <si>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</si>
  <si>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</si>
  <si>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</si>
  <si>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</si>
  <si>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</si>
  <si>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</si>
  <si>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</si>
  <si>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</si>
  <si>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</si>
  <si>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</si>
  <si>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</si>
  <si>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</si>
  <si>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</si>
  <si>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</si>
  <si>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</si>
  <si>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</si>
  <si>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</si>
  <si>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</si>
  <si>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</si>
  <si>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</si>
  <si>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</si>
  <si>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</si>
  <si>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</si>
  <si>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</si>
  <si>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</si>
  <si>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</si>
  <si>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</si>
  <si>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</si>
  <si>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</si>
  <si>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</si>
  <si>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</si>
  <si>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</si>
  <si>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</si>
  <si>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</si>
  <si>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</si>
  <si>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</si>
  <si>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</si>
  <si>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</si>
  <si>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</si>
  <si>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</si>
  <si>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</si>
  <si>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</si>
  <si>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</si>
  <si>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</si>
  <si>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</si>
  <si>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</si>
  <si>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</si>
  <si>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</si>
  <si>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</si>
  <si>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</si>
  <si>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</si>
  <si>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</si>
  <si>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</si>
  <si>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</si>
  <si>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</si>
  <si>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</si>
  <si>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</si>
  <si>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</si>
  <si>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</si>
  <si>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</si>
  <si>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</si>
  <si>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</si>
  <si>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</si>
  <si>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</si>
  <si>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</si>
  <si>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</si>
  <si>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</si>
  <si>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</si>
  <si>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</si>
  <si>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</si>
  <si>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</si>
  <si>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</si>
  <si>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</si>
  <si>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</si>
  <si>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</si>
  <si>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</si>
  <si>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</si>
  <si>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</si>
  <si>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</si>
  <si>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</si>
  <si>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</si>
  <si>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</si>
  <si>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</si>
  <si>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</si>
  <si>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</si>
  <si>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</si>
  <si>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</si>
  <si>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</si>
  <si>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</si>
  <si>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</si>
  <si>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</si>
  <si>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</si>
  <si>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</si>
  <si>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</si>
  <si>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</si>
  <si>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</si>
  <si>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</si>
  <si>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</si>
  <si>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</si>
  <si>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</si>
  <si>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</si>
  <si>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</si>
  <si>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</si>
  <si>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</si>
  <si>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</si>
  <si>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</si>
  <si>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</si>
  <si>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</si>
  <si>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</si>
  <si>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</si>
  <si>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</si>
  <si>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</si>
  <si>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</si>
  <si>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</si>
  <si>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</si>
  <si>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</si>
  <si>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</si>
  <si>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</si>
  <si>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</si>
  <si>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</si>
  <si>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</si>
  <si>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</si>
  <si>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</si>
  <si>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</si>
  <si>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</si>
  <si>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</si>
  <si>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</si>
  <si>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</si>
  <si>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</si>
  <si>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</si>
  <si>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</si>
  <si>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</si>
  <si>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</si>
  <si>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</si>
  <si>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</si>
  <si>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</si>
  <si>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</si>
  <si>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</si>
  <si>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</si>
  <si>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</si>
  <si>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</si>
  <si>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</si>
  <si>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</si>
  <si>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</si>
  <si>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</si>
  <si>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</si>
  <si>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</si>
  <si>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</si>
  <si>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</si>
  <si>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</si>
  <si>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</si>
  <si>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</si>
  <si>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</si>
  <si>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</si>
  <si>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</si>
  <si>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</si>
  <si>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</si>
  <si>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</si>
  <si>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</si>
  <si>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</si>
  <si>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</si>
  <si>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</si>
  <si>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</si>
  <si>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</si>
  <si>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</si>
  <si>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</si>
  <si>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</si>
  <si>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</si>
  <si>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</si>
  <si>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</si>
  <si>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</si>
  <si>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</si>
  <si>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</si>
  <si>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</si>
  <si>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</si>
  <si>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</si>
  <si>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</si>
  <si>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</si>
  <si>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</si>
  <si>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</si>
  <si>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</si>
  <si>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</si>
  <si>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</si>
  <si>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</si>
  <si>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</si>
  <si>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</si>
  <si>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</si>
  <si>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</si>
  <si>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</si>
  <si>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</si>
  <si>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</si>
  <si>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</si>
  <si>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</si>
  <si>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</si>
  <si>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</si>
  <si>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</si>
  <si>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</si>
  <si>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</si>
  <si>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</si>
  <si>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</si>
  <si>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</si>
  <si>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</si>
  <si>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</si>
  <si>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</si>
  <si>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</si>
  <si>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</si>
  <si>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</si>
  <si>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</si>
  <si>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</si>
  <si>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</si>
  <si>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</si>
  <si>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</si>
  <si>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</si>
  <si>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</si>
  <si>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</si>
  <si>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</si>
  <si>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</si>
  <si>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</si>
  <si>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</si>
  <si>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</si>
  <si>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</si>
  <si>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</si>
  <si>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</si>
  <si>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</si>
  <si>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</si>
  <si>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</si>
  <si>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</si>
  <si>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</si>
  <si>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</si>
  <si>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</si>
  <si>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</si>
  <si>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</si>
  <si>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</si>
  <si>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</si>
  <si>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</si>
  <si>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</si>
  <si>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</si>
  <si>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</si>
  <si>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</si>
  <si>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</si>
  <si>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</si>
  <si>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</si>
  <si>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</si>
  <si>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</si>
  <si>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</si>
  <si>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</si>
  <si>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</si>
  <si>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</si>
  <si>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</si>
  <si>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</si>
  <si>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</si>
  <si>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</si>
  <si>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</si>
  <si>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</si>
  <si>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</si>
  <si>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</si>
  <si>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</si>
  <si>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</si>
  <si>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</si>
  <si>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</si>
  <si>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</si>
  <si>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</si>
  <si>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</si>
  <si>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</si>
  <si>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</si>
  <si>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</si>
  <si>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</si>
  <si>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</si>
  <si>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</si>
  <si>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</si>
  <si>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</si>
  <si>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</si>
  <si>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</si>
  <si>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</si>
  <si>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</si>
  <si>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</si>
  <si>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</si>
  <si>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</si>
  <si>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</si>
  <si>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</si>
  <si>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</si>
  <si>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</si>
  <si>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</si>
  <si>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</si>
  <si>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</si>
  <si>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</si>
  <si>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</si>
  <si>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</si>
  <si>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</si>
  <si>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</si>
  <si>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</si>
  <si>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</si>
  <si>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</si>
  <si>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</si>
  <si>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</si>
  <si>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</si>
  <si>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</si>
  <si>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</si>
  <si>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</si>
  <si>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</si>
  <si>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</si>
  <si>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</si>
  <si>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</si>
  <si>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</si>
  <si>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</si>
  <si>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</si>
  <si>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</si>
  <si>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</si>
  <si>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</si>
  <si>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</si>
  <si>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</si>
  <si>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</si>
  <si>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</si>
  <si>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</si>
  <si>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</si>
  <si>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</si>
  <si>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</si>
  <si>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</si>
  <si>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</si>
  <si>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</si>
  <si>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</si>
  <si>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</si>
  <si>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</si>
  <si>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</si>
  <si>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</si>
  <si>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</si>
  <si>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</si>
  <si>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</si>
  <si>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</si>
  <si>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</si>
  <si>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</si>
  <si>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</si>
  <si>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</si>
  <si>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</si>
  <si>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</si>
  <si>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</si>
  <si>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</si>
  <si>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</si>
  <si>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</si>
  <si>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</si>
  <si>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</si>
  <si>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</si>
  <si>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</si>
  <si>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</si>
  <si>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</si>
  <si>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</si>
  <si>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</si>
  <si>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</si>
  <si>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</si>
  <si>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</si>
  <si>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</si>
  <si>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</si>
  <si>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</si>
  <si>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</si>
  <si>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</si>
  <si>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</si>
  <si>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</si>
  <si>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</si>
  <si>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</si>
  <si>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</si>
  <si>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</si>
  <si>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</si>
  <si>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</si>
  <si>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</si>
  <si>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</si>
  <si>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</si>
  <si>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</si>
  <si>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</si>
  <si>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</si>
  <si>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</si>
  <si>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</si>
  <si>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</si>
  <si>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</si>
  <si>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</si>
  <si>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</si>
  <si>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</si>
  <si>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</si>
  <si>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</si>
  <si>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</si>
  <si>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</si>
  <si>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</si>
  <si>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</si>
  <si>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</si>
  <si>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</si>
  <si>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</si>
  <si>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</si>
  <si>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</si>
  <si>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</si>
  <si>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</si>
  <si>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</si>
  <si>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</si>
  <si>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</si>
  <si>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</si>
  <si>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</si>
  <si>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</si>
  <si>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</si>
  <si>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</si>
  <si>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</si>
  <si>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</si>
  <si>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</si>
  <si>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</si>
  <si>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</si>
  <si>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</si>
  <si>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</si>
  <si>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</si>
  <si>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</si>
  <si>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</si>
  <si>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</si>
  <si>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</si>
  <si>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</si>
  <si>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</si>
  <si>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</si>
  <si>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</si>
  <si>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</si>
  <si>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</si>
  <si>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</si>
  <si>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</si>
  <si>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</si>
  <si>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</si>
  <si>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</si>
  <si>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</si>
  <si>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</si>
  <si>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</si>
  <si>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</si>
  <si>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</si>
  <si>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</si>
  <si>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</si>
  <si>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</si>
  <si>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</si>
  <si>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</si>
  <si>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</si>
  <si>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</si>
  <si>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</si>
  <si>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</si>
  <si>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</si>
  <si>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</si>
  <si>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</si>
  <si>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</si>
  <si>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</si>
  <si>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</si>
  <si>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</si>
  <si>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</si>
  <si>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</si>
  <si>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</si>
  <si>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</si>
  <si>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</si>
  <si>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</si>
  <si>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</si>
  <si>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</si>
  <si>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</si>
  <si>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</si>
  <si>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</si>
  <si>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</si>
  <si>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</si>
  <si>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</si>
  <si>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</si>
  <si>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</si>
  <si>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</si>
  <si>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</si>
  <si>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</si>
  <si>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</si>
  <si>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</si>
  <si>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</si>
  <si>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</si>
  <si>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</si>
  <si>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</si>
  <si>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</si>
  <si>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</si>
  <si>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</si>
  <si>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</si>
  <si>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</si>
  <si>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</si>
  <si>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</si>
  <si>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</si>
  <si>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</si>
  <si>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</si>
  <si>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</si>
  <si>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</si>
  <si>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</si>
  <si>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</si>
  <si>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</si>
  <si>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</si>
  <si>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</si>
  <si>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</si>
  <si>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</si>
  <si>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</si>
  <si>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</si>
  <si>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</si>
  <si>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</si>
  <si>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</si>
  <si>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</si>
  <si>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</si>
  <si>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</si>
  <si>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</si>
  <si>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</si>
  <si>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</si>
  <si>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</si>
  <si>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</si>
  <si>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</si>
  <si>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</si>
  <si>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</si>
  <si>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</si>
  <si>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</si>
  <si>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</si>
  <si>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</si>
  <si>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</si>
  <si>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</si>
  <si>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</si>
  <si>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</si>
  <si>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</si>
  <si>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</si>
  <si>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</si>
  <si>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</si>
  <si>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</si>
  <si>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</si>
  <si>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</si>
  <si>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</si>
  <si>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</si>
  <si>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</si>
  <si>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</si>
  <si>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</si>
  <si>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</si>
  <si>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</si>
  <si>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</si>
  <si>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</si>
  <si>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</si>
  <si>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</si>
  <si>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</si>
  <si>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</si>
  <si>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</si>
  <si>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</si>
  <si>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</si>
  <si>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</si>
  <si>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</si>
  <si>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</si>
  <si>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</si>
  <si>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</si>
  <si>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</si>
  <si>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</si>
  <si>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</si>
  <si>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</si>
  <si>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</si>
  <si>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</si>
  <si>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</si>
  <si>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</si>
  <si>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</si>
  <si>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</si>
  <si>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</si>
  <si>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</si>
  <si>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</si>
  <si>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</si>
  <si>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</si>
  <si>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</si>
  <si>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</si>
  <si>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</si>
  <si>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</si>
  <si>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</si>
  <si>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</si>
  <si>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</si>
  <si>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</si>
  <si>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</si>
  <si>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</si>
  <si>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</si>
  <si>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</si>
  <si>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</si>
  <si>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</si>
  <si>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</si>
  <si>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</si>
  <si>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</si>
  <si>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</si>
  <si>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</si>
  <si>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</si>
  <si>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</si>
  <si>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</si>
  <si>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</si>
  <si>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</si>
  <si>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</si>
  <si>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</si>
  <si>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</si>
  <si>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</si>
  <si>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</si>
  <si>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</si>
  <si>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</si>
  <si>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</si>
  <si>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</si>
  <si>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</si>
  <si>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</si>
  <si>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</si>
  <si>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</si>
  <si>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</si>
  <si>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</si>
  <si>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</si>
  <si>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</si>
  <si>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</si>
  <si>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</si>
  <si>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</si>
  <si>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</si>
  <si>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</si>
  <si>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</si>
  <si>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</si>
  <si>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</si>
  <si>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</si>
  <si>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</si>
  <si>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</si>
  <si>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</si>
  <si>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</si>
  <si>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</si>
  <si>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</si>
  <si>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</si>
  <si>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</si>
  <si>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</si>
  <si>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</si>
  <si>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</si>
  <si>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</si>
  <si>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</si>
  <si>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</si>
  <si>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</si>
  <si>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</si>
  <si>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</si>
  <si>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</si>
  <si>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</si>
  <si>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</si>
  <si>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</si>
  <si>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</si>
  <si>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</si>
  <si>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</si>
  <si>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</si>
  <si>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</si>
  <si>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</si>
  <si>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</si>
  <si>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</si>
  <si>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</si>
  <si>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</si>
  <si>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</si>
  <si>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</si>
  <si>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</si>
  <si>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</si>
  <si>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</si>
  <si>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</si>
  <si>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</si>
  <si>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</si>
  <si>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</si>
  <si>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</si>
  <si>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</si>
  <si>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</si>
  <si>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</si>
  <si>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</si>
  <si>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</si>
  <si>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</si>
  <si>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</si>
  <si>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</si>
  <si>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</si>
  <si>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</si>
  <si>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</si>
  <si>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</si>
  <si>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</si>
  <si>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</si>
  <si>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</si>
  <si>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</si>
  <si>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</si>
  <si>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</si>
  <si>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</si>
  <si>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</si>
  <si>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</si>
  <si>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</si>
  <si>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</si>
  <si>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</si>
  <si>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</si>
  <si>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</si>
  <si>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</si>
  <si>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</si>
  <si>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</si>
  <si>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</si>
  <si>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</si>
  <si>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</si>
  <si>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</si>
  <si>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</si>
  <si>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</si>
  <si>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</si>
  <si>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</si>
  <si>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</si>
  <si>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</si>
  <si>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</si>
  <si>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</si>
  <si>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</si>
  <si>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</si>
  <si>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</si>
  <si>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</si>
  <si>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</si>
  <si>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</si>
  <si>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</si>
  <si>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</si>
  <si>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</si>
  <si>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</si>
  <si>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</si>
  <si>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</si>
  <si>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</si>
  <si>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</si>
  <si>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</si>
  <si>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</si>
  <si>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</si>
  <si>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</si>
  <si>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</si>
  <si>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</si>
  <si>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</si>
  <si>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</si>
  <si>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</si>
  <si>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</si>
  <si>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</si>
  <si>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</si>
  <si>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</si>
  <si>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</si>
  <si>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</si>
  <si>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</si>
  <si>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</si>
  <si>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</si>
  <si>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</si>
  <si>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</si>
  <si>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</si>
  <si>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</si>
  <si>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</si>
  <si>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</si>
  <si>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</si>
  <si>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</si>
  <si>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</si>
  <si>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</si>
  <si>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</si>
  <si>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</si>
  <si>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</si>
  <si>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</si>
  <si>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</si>
  <si>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</si>
  <si>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</si>
  <si>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</si>
  <si>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</si>
  <si>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</si>
  <si>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</si>
  <si>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</si>
  <si>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</si>
  <si>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</si>
  <si>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</si>
  <si>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</si>
  <si>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</si>
  <si>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</si>
  <si>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</si>
  <si>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</si>
  <si>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</si>
  <si>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</si>
  <si>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</si>
  <si>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</si>
  <si>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</si>
  <si>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</si>
  <si>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</si>
  <si>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</si>
  <si>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</si>
  <si>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</si>
  <si>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</si>
  <si>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</si>
  <si>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</si>
  <si>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</si>
  <si>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</si>
  <si>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</si>
  <si>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</si>
  <si>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</si>
  <si>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</si>
  <si>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</si>
  <si>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</si>
  <si>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</si>
  <si>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</si>
  <si>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</si>
  <si>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</si>
  <si>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</si>
  <si>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</si>
  <si>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</si>
  <si>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</si>
  <si>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</si>
  <si>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</si>
  <si>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</si>
  <si>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</si>
  <si>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</si>
  <si>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</si>
  <si>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</si>
  <si>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</si>
  <si>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</si>
  <si>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</si>
  <si>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</si>
  <si>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</si>
  <si>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</si>
  <si>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</si>
  <si>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</si>
  <si>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</si>
  <si>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</si>
  <si>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</si>
  <si>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</si>
  <si>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</si>
  <si>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</si>
  <si>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</si>
  <si>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</si>
  <si>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</si>
  <si>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</si>
  <si>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</si>
  <si>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</si>
  <si>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</si>
  <si>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</si>
  <si>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</si>
  <si>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</si>
  <si>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</si>
  <si>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</si>
  <si>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</si>
  <si>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</si>
  <si>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</si>
  <si>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</si>
  <si>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</si>
  <si>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</si>
  <si>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</si>
  <si>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</si>
  <si>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</si>
  <si>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</si>
  <si>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</si>
  <si>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</si>
  <si>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</si>
  <si>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</si>
  <si>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</si>
  <si>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</si>
  <si>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</si>
  <si>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</si>
  <si>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</si>
  <si>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</si>
  <si>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</si>
  <si>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</si>
  <si>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</si>
  <si>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</si>
  <si>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</si>
  <si>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</si>
  <si>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</si>
  <si>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</si>
  <si>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</si>
  <si>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</si>
  <si>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</si>
  <si>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</si>
  <si>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</si>
  <si>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</si>
  <si>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</si>
  <si>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</si>
  <si>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</si>
  <si>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</si>
  <si>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</si>
  <si>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</si>
  <si>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</si>
  <si>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</si>
  <si>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</si>
  <si>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</si>
  <si>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</si>
  <si>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</si>
  <si>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</si>
  <si>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</si>
  <si>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</si>
  <si>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</si>
  <si>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</si>
  <si>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</si>
  <si>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</si>
  <si>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</si>
  <si>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</si>
  <si>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</si>
  <si>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</si>
  <si>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</si>
  <si>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</si>
  <si>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</si>
  <si>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</si>
  <si>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</si>
  <si>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</si>
  <si>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</si>
  <si>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</si>
  <si>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</si>
  <si>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</si>
  <si>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</si>
  <si>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</si>
  <si>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</si>
  <si>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</si>
  <si>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</si>
  <si>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</si>
  <si>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</si>
  <si>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</si>
  <si>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</si>
  <si>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</si>
  <si>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</si>
  <si>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</si>
  <si>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</si>
  <si>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</si>
  <si>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</si>
  <si>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</si>
  <si>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</si>
  <si>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</si>
  <si>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</si>
  <si>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</si>
  <si>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</si>
  <si>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</si>
  <si>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</si>
  <si>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</si>
  <si>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</si>
  <si>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</si>
  <si>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</si>
  <si>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</si>
  <si>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</si>
  <si>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</si>
  <si>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</si>
  <si>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</si>
  <si>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</si>
  <si>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</si>
  <si>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</si>
  <si>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</si>
  <si>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</si>
  <si>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</si>
  <si>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</si>
  <si>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</si>
  <si>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</si>
  <si>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</si>
  <si>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</si>
  <si>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</si>
  <si>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</si>
  <si>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</si>
  <si>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</si>
  <si>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</si>
  <si>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</si>
  <si>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</si>
  <si>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</si>
  <si>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</si>
  <si>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</si>
  <si>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</si>
  <si>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</si>
  <si>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</si>
  <si>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</si>
  <si>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</si>
  <si>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</si>
  <si>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</si>
  <si>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</si>
  <si>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</si>
  <si>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</si>
  <si>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</si>
  <si>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</si>
  <si>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</si>
  <si>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</si>
  <si>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</si>
  <si>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</si>
  <si>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</si>
  <si>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</si>
  <si>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</si>
  <si>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</si>
  <si>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</si>
  <si>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</si>
  <si>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</si>
  <si>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</si>
  <si>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</si>
  <si>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</si>
  <si>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</si>
  <si>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</si>
  <si>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</si>
  <si>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</si>
  <si>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</si>
  <si>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</si>
  <si>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</si>
  <si>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</si>
  <si>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</si>
  <si>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</si>
  <si>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</si>
  <si>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</si>
  <si>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</si>
  <si>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</si>
  <si>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</si>
  <si>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</si>
  <si>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</si>
  <si>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</si>
  <si>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</si>
  <si>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</si>
  <si>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</si>
  <si>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</si>
  <si>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</si>
  <si>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</si>
  <si>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</si>
  <si>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</si>
  <si>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</si>
  <si>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</si>
  <si>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</si>
  <si>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</si>
  <si>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</si>
  <si>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</si>
  <si>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</si>
  <si>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</si>
  <si>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</si>
  <si>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</si>
  <si>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</si>
  <si>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</si>
  <si>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</si>
  <si>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</si>
  <si>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</si>
  <si>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</si>
  <si>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</si>
  <si>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</si>
  <si>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</si>
  <si>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</si>
  <si>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</si>
  <si>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</si>
  <si>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</si>
  <si>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</si>
  <si>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</si>
  <si>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</si>
  <si>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</si>
  <si>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</si>
  <si>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</si>
  <si>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</si>
  <si>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</si>
  <si>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</si>
  <si>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</si>
  <si>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</si>
  <si>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</si>
  <si>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</si>
  <si>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</si>
  <si>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</si>
  <si>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</si>
  <si>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</si>
  <si>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</si>
  <si>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</si>
  <si>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</si>
  <si>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</si>
  <si>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</si>
  <si>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</si>
  <si>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</si>
  <si>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</si>
  <si>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</si>
  <si>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</si>
  <si>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</si>
  <si>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</si>
  <si>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</si>
  <si>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</si>
  <si>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</si>
  <si>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</si>
  <si>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</si>
  <si>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</si>
  <si>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</si>
  <si>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</si>
  <si>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</si>
  <si>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</si>
  <si>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</si>
  <si>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</si>
  <si>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</si>
  <si>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</si>
  <si>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</si>
  <si>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</si>
  <si>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</si>
  <si>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</si>
  <si>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</si>
  <si>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</si>
  <si>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</si>
  <si>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</si>
  <si>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</si>
  <si>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</si>
  <si>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</si>
  <si>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</si>
  <si>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</si>
  <si>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</si>
  <si>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</si>
  <si>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</si>
  <si>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</si>
  <si>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</si>
  <si>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</si>
  <si>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</si>
  <si>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</si>
  <si>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</si>
  <si>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</si>
  <si>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</si>
  <si>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</si>
  <si>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</si>
  <si>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</si>
  <si>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</si>
  <si>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</si>
  <si>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</si>
  <si>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</si>
  <si>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</si>
  <si>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</si>
  <si>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</si>
  <si>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</si>
  <si>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</si>
  <si>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</si>
  <si>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</si>
  <si>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</si>
  <si>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</si>
  <si>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</si>
  <si>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</si>
  <si>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</si>
  <si>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</si>
  <si>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</si>
  <si>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</si>
  <si>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</si>
  <si>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</si>
  <si>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</si>
  <si>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</si>
  <si>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</si>
  <si>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</si>
  <si>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</si>
  <si>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</si>
  <si>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</si>
  <si>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</si>
  <si>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</si>
  <si>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</si>
  <si>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</si>
  <si>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</si>
  <si>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</si>
  <si>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</si>
  <si>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</si>
  <si>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</si>
  <si>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</si>
  <si>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</si>
  <si>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</si>
  <si>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</si>
  <si>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</si>
  <si>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</si>
  <si>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</si>
  <si>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</si>
  <si>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</si>
  <si>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</si>
  <si>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</si>
  <si>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</si>
  <si>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</si>
  <si>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</si>
  <si>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</si>
  <si>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</si>
  <si>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</si>
  <si>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</si>
  <si>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</si>
  <si>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</si>
  <si>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</si>
  <si>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</si>
  <si>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</si>
  <si>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</si>
  <si>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</si>
  <si>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</si>
  <si>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</si>
  <si>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</si>
  <si>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</si>
  <si>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</si>
  <si>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</si>
  <si>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</si>
  <si>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</si>
  <si>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</si>
  <si>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</si>
  <si>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</si>
  <si>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</si>
  <si>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</si>
  <si>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</si>
  <si>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</si>
  <si>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</si>
  <si>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</si>
  <si>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</si>
  <si>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</si>
  <si>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</si>
  <si>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</si>
  <si>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</si>
  <si>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</si>
  <si>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</si>
  <si>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</si>
  <si>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</si>
  <si>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</si>
  <si>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</si>
  <si>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</si>
  <si>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</si>
  <si>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</si>
  <si>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</si>
  <si>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</si>
  <si>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</si>
  <si>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</si>
  <si>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</si>
  <si>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</si>
  <si>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</si>
  <si>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</si>
  <si>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</si>
  <si>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</si>
  <si>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</si>
  <si>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</si>
  <si>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</si>
  <si>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</si>
  <si>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</si>
  <si>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</si>
  <si>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</si>
  <si>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</si>
  <si>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</si>
  <si>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</si>
  <si>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</si>
  <si>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</si>
  <si>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</si>
  <si>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</si>
  <si>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</si>
  <si>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</si>
  <si>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</si>
  <si>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</si>
  <si>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</si>
  <si>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</si>
  <si>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</si>
  <si>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</si>
  <si>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</si>
  <si>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</si>
  <si>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</si>
  <si>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</si>
  <si>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</si>
  <si>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</si>
  <si>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</si>
  <si>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</si>
  <si>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</si>
  <si>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</si>
  <si>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</si>
  <si>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</si>
  <si>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</si>
  <si>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</si>
  <si>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</si>
  <si>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</si>
  <si>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</si>
  <si>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</si>
  <si>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</si>
  <si>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</si>
  <si>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</si>
  <si>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</si>
  <si>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</si>
  <si>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</si>
  <si>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</si>
  <si>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</si>
  <si>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</si>
  <si>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</si>
  <si>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</si>
  <si>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</si>
  <si>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</si>
  <si>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</si>
  <si>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</si>
  <si>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</si>
  <si>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</si>
  <si>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</si>
  <si>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</si>
  <si>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</si>
  <si>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</si>
  <si>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</si>
  <si>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</si>
  <si>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</si>
  <si>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</si>
  <si>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</si>
  <si>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</si>
  <si>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</si>
  <si>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</si>
  <si>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</si>
  <si>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</si>
  <si>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</si>
  <si>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</si>
  <si>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</si>
  <si>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</si>
  <si>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</si>
  <si>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</si>
  <si>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</si>
  <si>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</si>
  <si>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</si>
  <si>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</si>
  <si>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</si>
  <si>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</si>
  <si>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</si>
  <si>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</si>
  <si>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</si>
  <si>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</si>
  <si>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</si>
  <si>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</si>
  <si>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</si>
  <si>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</si>
  <si>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</si>
  <si>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</si>
  <si>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</si>
  <si>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</si>
  <si>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</si>
  <si>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</si>
  <si>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</si>
  <si>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</si>
  <si>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</si>
  <si>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</si>
  <si>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</si>
  <si>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</si>
  <si>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</si>
  <si>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</si>
  <si>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</si>
  <si>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</si>
  <si>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</si>
  <si>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</si>
  <si>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</si>
  <si>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</si>
  <si>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</si>
  <si>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</si>
  <si>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</si>
  <si>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</si>
  <si>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</si>
  <si>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</si>
  <si>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</si>
  <si>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</si>
  <si>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</si>
  <si>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</si>
  <si>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</si>
  <si>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</si>
  <si>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</si>
  <si>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</si>
  <si>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</si>
  <si>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</si>
  <si>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</si>
  <si>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</si>
  <si>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</si>
  <si>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</si>
  <si>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</si>
  <si>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</si>
  <si>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</si>
  <si>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</si>
  <si>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</si>
  <si>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</si>
  <si>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</si>
  <si>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</si>
  <si>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</si>
  <si>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</si>
  <si>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</si>
  <si>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</si>
  <si>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</si>
  <si>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</si>
  <si>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</si>
  <si>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</si>
  <si>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</si>
  <si>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</si>
  <si>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</si>
  <si>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</si>
  <si>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</si>
  <si>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</si>
  <si>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</si>
  <si>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</si>
  <si>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</si>
  <si>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</si>
  <si>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</si>
  <si>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</si>
  <si>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</si>
  <si>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</si>
  <si>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</si>
  <si>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</si>
  <si>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</si>
  <si>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</si>
  <si>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</si>
  <si>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</si>
  <si>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</si>
  <si>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</si>
  <si>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</si>
  <si>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</si>
  <si>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</si>
  <si>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</si>
  <si>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</si>
  <si>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</si>
  <si>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</si>
  <si>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</si>
  <si>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</si>
  <si>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</si>
  <si>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</si>
  <si>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</si>
  <si>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</si>
  <si>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</si>
  <si>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</si>
  <si>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</si>
  <si>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</si>
  <si>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</si>
  <si>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</si>
  <si>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</si>
  <si>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</si>
  <si>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</si>
  <si>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</si>
  <si>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</si>
  <si>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</si>
  <si>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</si>
  <si>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</si>
  <si>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</si>
  <si>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</si>
  <si>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</si>
  <si>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</si>
  <si>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</si>
  <si>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</si>
  <si>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</si>
  <si>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</si>
  <si>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</si>
  <si>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</si>
  <si>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</si>
  <si>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</si>
  <si>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</si>
  <si>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</si>
  <si>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</si>
  <si>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</si>
  <si>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</si>
  <si>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</si>
  <si>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</si>
  <si>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</si>
  <si>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</si>
  <si>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</si>
  <si>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</si>
  <si>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</si>
  <si>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</si>
  <si>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</si>
  <si>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</si>
  <si>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</si>
  <si>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</si>
  <si>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</si>
  <si>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</si>
  <si>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</si>
  <si>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</si>
  <si>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</si>
  <si>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</si>
  <si>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</si>
  <si>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</si>
  <si>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</si>
  <si>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</si>
  <si>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</si>
  <si>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</si>
  <si>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</si>
  <si>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</si>
  <si>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</si>
  <si>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</si>
  <si>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</si>
  <si>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</si>
  <si>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</si>
  <si>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</si>
  <si>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</si>
  <si>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</si>
  <si>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</si>
  <si>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</si>
  <si>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</si>
  <si>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</si>
  <si>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</si>
  <si>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</si>
  <si>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</si>
  <si>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</si>
  <si>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</si>
  <si>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</si>
  <si>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</si>
  <si>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</si>
  <si>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</si>
  <si>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</si>
  <si>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</si>
  <si>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</si>
  <si>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</si>
  <si>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</si>
  <si>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</si>
  <si>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</si>
  <si>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</si>
  <si>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</si>
  <si>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</si>
  <si>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</si>
  <si>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</si>
  <si>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</si>
  <si>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</si>
  <si>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</si>
  <si>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</si>
  <si>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</si>
  <si>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</si>
  <si>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</si>
  <si>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</si>
  <si>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</si>
  <si>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</si>
  <si>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</si>
  <si>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</si>
  <si>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</si>
  <si>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</si>
  <si>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</si>
  <si>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</si>
  <si>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</si>
  <si>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</si>
  <si>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</si>
  <si>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</si>
  <si>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</si>
  <si>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</si>
  <si>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</si>
  <si>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</si>
  <si>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</si>
  <si>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</si>
  <si>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</si>
  <si>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</si>
  <si>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</si>
  <si>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</si>
  <si>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</si>
  <si>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</si>
  <si>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</si>
  <si>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</si>
  <si>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</si>
  <si>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</si>
  <si>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</si>
  <si>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</si>
  <si>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</si>
  <si>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</si>
  <si>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</si>
  <si>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</si>
  <si>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</si>
  <si>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</si>
  <si>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</si>
  <si>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</si>
  <si>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</si>
  <si>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</si>
  <si>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</si>
  <si>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</si>
  <si>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</si>
  <si>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</si>
  <si>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</si>
  <si>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</si>
  <si>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</si>
  <si>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</si>
  <si>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</si>
  <si>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</si>
  <si>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</si>
  <si>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</si>
  <si>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</si>
  <si>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</si>
  <si>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</si>
  <si>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</si>
  <si>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</si>
  <si>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</si>
  <si>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</si>
  <si>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</si>
  <si>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</si>
  <si>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</si>
  <si>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</si>
  <si>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</si>
  <si>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</si>
  <si>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</si>
  <si>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</si>
  <si>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</si>
  <si>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</si>
  <si>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</si>
  <si>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</si>
  <si>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</si>
  <si>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</si>
  <si>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</si>
  <si>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</si>
  <si>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</si>
  <si>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</si>
  <si>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</si>
  <si>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</si>
  <si>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</si>
  <si>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</si>
  <si>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</si>
  <si>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</si>
  <si>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</si>
  <si>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</si>
  <si>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</si>
  <si>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</si>
  <si>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</si>
  <si>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</si>
  <si>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</si>
  <si>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</si>
  <si>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</si>
  <si>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</si>
  <si>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</si>
  <si>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</si>
  <si>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</si>
  <si>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</si>
  <si>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</si>
  <si>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</si>
  <si>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</si>
  <si>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</si>
  <si>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</si>
  <si>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</si>
  <si>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</si>
  <si>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</si>
  <si>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</si>
  <si>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</si>
  <si>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</si>
  <si>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</si>
  <si>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</si>
  <si>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</si>
  <si>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</si>
  <si>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</si>
  <si>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</si>
  <si>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</si>
  <si>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</si>
  <si>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</si>
  <si>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</si>
  <si>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</si>
  <si>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</si>
  <si>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</si>
  <si>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</si>
  <si>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</si>
  <si>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</si>
  <si>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</si>
  <si>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</si>
  <si>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</si>
  <si>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</si>
  <si>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</si>
  <si>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</si>
  <si>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</si>
  <si>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</si>
  <si>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</si>
  <si>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</si>
  <si>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</si>
  <si>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</si>
  <si>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</si>
  <si>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</si>
  <si>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</si>
  <si>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</si>
  <si>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</si>
  <si>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</si>
  <si>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</si>
  <si>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</si>
  <si>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</si>
  <si>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</si>
  <si>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</si>
  <si>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</si>
  <si>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</si>
  <si>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</si>
  <si>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</si>
  <si>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</si>
  <si>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</si>
  <si>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</si>
  <si>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</si>
  <si>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</si>
  <si>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</si>
  <si>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</si>
  <si>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</si>
  <si>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</si>
  <si>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</si>
  <si>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</si>
  <si>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</si>
  <si>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</si>
  <si>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</si>
  <si>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</si>
  <si>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</si>
  <si>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</si>
  <si>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</si>
  <si>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</si>
  <si>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</si>
  <si>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</si>
  <si>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</si>
  <si>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</si>
  <si>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</si>
  <si>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</si>
  <si>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</si>
  <si>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</si>
  <si>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</si>
  <si>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</si>
  <si>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</si>
  <si>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</si>
  <si>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</si>
  <si>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</si>
  <si>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</si>
  <si>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</si>
  <si>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</si>
  <si>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</si>
  <si>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</si>
  <si>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</si>
  <si>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</si>
  <si>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</si>
  <si>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</si>
  <si>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</si>
  <si>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</si>
  <si>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</si>
  <si>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</si>
  <si>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</si>
  <si>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</si>
  <si>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</si>
  <si>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</si>
  <si>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</si>
  <si>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</si>
  <si>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</si>
  <si>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</si>
  <si>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</si>
  <si>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</si>
  <si>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</si>
  <si>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</si>
  <si>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</si>
  <si>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</si>
  <si>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</si>
  <si>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</si>
  <si>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</si>
  <si>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</si>
  <si>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</si>
  <si>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</si>
  <si>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</si>
  <si>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</si>
  <si>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</si>
  <si>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</si>
  <si>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</si>
  <si>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</si>
  <si>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</si>
  <si>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</si>
  <si>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</si>
  <si>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</si>
  <si>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</si>
  <si>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</si>
  <si>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</si>
  <si>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</si>
  <si>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</si>
  <si>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</si>
  <si>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</si>
  <si>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</si>
  <si>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</si>
  <si>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</si>
  <si>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</si>
  <si>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</si>
  <si>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</si>
  <si>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</si>
  <si>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</si>
  <si>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</si>
  <si>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</si>
  <si>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</si>
  <si>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</si>
  <si>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</si>
  <si>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</si>
  <si>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</si>
  <si>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</si>
  <si>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</si>
  <si>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</si>
  <si>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</si>
  <si>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</si>
  <si>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</si>
  <si>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</si>
  <si>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</si>
  <si>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</si>
  <si>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</si>
  <si>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</si>
  <si>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</si>
  <si>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</si>
  <si>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</si>
  <si>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</si>
  <si>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</si>
  <si>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</si>
  <si>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</si>
  <si>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</si>
  <si>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</si>
  <si>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</si>
  <si>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</si>
  <si>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</si>
  <si>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</si>
  <si>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</si>
  <si>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</si>
  <si>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</si>
  <si>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</si>
  <si>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</si>
  <si>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</si>
  <si>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</si>
  <si>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</si>
  <si>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</si>
  <si>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</si>
  <si>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</si>
  <si>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</si>
  <si>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</si>
  <si>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</si>
  <si>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</si>
  <si>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</si>
  <si>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</si>
  <si>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</si>
  <si>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</si>
  <si>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</si>
  <si>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</si>
  <si>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</si>
  <si>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</si>
  <si>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</si>
  <si>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</si>
  <si>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</si>
  <si>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</si>
  <si>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</si>
  <si>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</si>
  <si>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</si>
  <si>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</si>
  <si>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</si>
  <si>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</si>
  <si>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</si>
  <si>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</si>
  <si>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</si>
  <si>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</si>
  <si>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</si>
  <si>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</si>
  <si>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</si>
  <si>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</si>
  <si>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</si>
  <si>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</si>
  <si>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</si>
  <si>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</si>
  <si>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</si>
  <si>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</si>
  <si>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</si>
  <si>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</si>
  <si>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</si>
  <si>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</si>
  <si>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</si>
  <si>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</si>
  <si>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</si>
  <si>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</si>
  <si>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</si>
  <si>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</si>
  <si>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</si>
  <si>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</si>
  <si>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</si>
  <si>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</si>
  <si>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</si>
  <si>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</si>
  <si>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</si>
  <si>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</si>
  <si>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</si>
  <si>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</si>
  <si>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</si>
  <si>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</si>
  <si>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</si>
  <si>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</si>
  <si>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</si>
  <si>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</si>
  <si>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</si>
  <si>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</si>
  <si>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</si>
  <si>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</si>
  <si>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</si>
  <si>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</si>
  <si>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</si>
  <si>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</si>
  <si>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</si>
  <si>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</si>
  <si>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</si>
  <si>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</si>
  <si>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</si>
  <si>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</si>
  <si>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</si>
  <si>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</si>
  <si>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</si>
  <si>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</si>
  <si>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</si>
  <si>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</si>
  <si>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</si>
  <si>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</si>
  <si>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</si>
  <si>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</si>
  <si>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</si>
  <si>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</si>
  <si>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</si>
  <si>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</si>
  <si>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</si>
  <si>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</si>
  <si>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</si>
  <si>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</si>
  <si>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</si>
  <si>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</si>
  <si>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</si>
  <si>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</si>
  <si>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</si>
  <si>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</si>
  <si>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</si>
  <si>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</si>
  <si>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</si>
  <si>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</si>
  <si>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</si>
  <si>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</si>
  <si>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</si>
  <si>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</si>
  <si>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</si>
  <si>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</si>
  <si>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</si>
  <si>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</si>
  <si>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</si>
  <si>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</si>
  <si>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</si>
  <si>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</si>
  <si>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</si>
  <si>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</si>
  <si>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</si>
  <si>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</si>
  <si>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</si>
  <si>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</si>
  <si>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</si>
  <si>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</si>
  <si>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</si>
  <si>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</si>
  <si>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</si>
  <si>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</si>
  <si>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</si>
  <si>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</si>
  <si>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</si>
  <si>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</si>
  <si>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</si>
  <si>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</si>
  <si>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</si>
  <si>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</si>
  <si>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</si>
  <si>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</si>
  <si>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</si>
  <si>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</si>
  <si>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</si>
  <si>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</si>
  <si>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</si>
  <si>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</si>
  <si>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</si>
  <si>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</si>
  <si>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</si>
  <si>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</si>
  <si>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</si>
  <si>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</si>
  <si>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</si>
  <si>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</si>
  <si>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</si>
  <si>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</si>
  <si>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</si>
  <si>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</si>
  <si>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</si>
  <si>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</si>
  <si>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</si>
  <si>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</si>
  <si>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</si>
  <si>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</si>
  <si>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</si>
  <si>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</si>
  <si>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</si>
  <si>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</si>
  <si>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</si>
  <si>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</si>
  <si>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</si>
  <si>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</si>
  <si>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</si>
  <si>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</si>
  <si>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</si>
  <si>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</si>
  <si>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</si>
  <si>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</si>
  <si>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</si>
  <si>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</si>
  <si>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</si>
  <si>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</si>
  <si>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</si>
  <si>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</si>
  <si>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</si>
  <si>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</si>
  <si>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</si>
  <si>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</si>
  <si>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</si>
  <si>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</si>
  <si>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</si>
  <si>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</si>
  <si>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</si>
  <si>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</si>
  <si>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</si>
  <si>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</si>
  <si>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</si>
  <si>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</si>
  <si>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</si>
  <si>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</si>
  <si>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</si>
  <si>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</si>
  <si>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</si>
  <si>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</si>
  <si>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</si>
  <si>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</si>
  <si>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</si>
  <si>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</si>
  <si>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</si>
  <si>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</si>
  <si>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</si>
  <si>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</si>
  <si>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</si>
  <si>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</si>
  <si>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</si>
  <si>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</si>
  <si>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</si>
  <si>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</si>
  <si>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</si>
  <si>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</si>
  <si>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</si>
  <si>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</si>
  <si>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</si>
  <si>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</si>
  <si>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</si>
  <si>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</si>
  <si>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</si>
  <si>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</si>
  <si>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</si>
  <si>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</si>
  <si>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</si>
  <si>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</si>
  <si>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</si>
  <si>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</si>
  <si>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</si>
  <si>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</si>
  <si>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</si>
  <si>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</si>
  <si>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</si>
  <si>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</si>
  <si>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</si>
  <si>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</si>
  <si>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</si>
  <si>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</si>
  <si>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</si>
  <si>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</si>
  <si>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</si>
  <si>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</si>
  <si>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</si>
  <si>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</si>
  <si>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</si>
  <si>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</si>
  <si>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</si>
  <si>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</si>
  <si>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</si>
  <si>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</si>
  <si>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</si>
  <si>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</si>
  <si>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</si>
  <si>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</si>
  <si>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</si>
  <si>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</si>
  <si>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</si>
  <si>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</si>
  <si>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</si>
  <si>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</si>
  <si>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</si>
  <si>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</si>
  <si>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</si>
  <si>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</si>
  <si>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</si>
  <si>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</si>
  <si>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</si>
  <si>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</si>
  <si>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</si>
  <si>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</si>
  <si>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</si>
  <si>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</si>
  <si>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</si>
  <si>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</si>
  <si>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</si>
  <si>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</si>
  <si>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</si>
  <si>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</si>
  <si>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</si>
  <si>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</si>
  <si>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</si>
  <si>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</si>
  <si>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</si>
  <si>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</si>
  <si>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</si>
  <si>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</si>
  <si>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</si>
  <si>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</si>
  <si>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</si>
  <si>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</si>
  <si>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</si>
  <si>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</si>
  <si>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</si>
  <si>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</si>
  <si>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</si>
  <si>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</si>
  <si>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</si>
  <si>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</si>
  <si>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</si>
  <si>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</si>
  <si>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</si>
  <si>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</si>
  <si>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</si>
  <si>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</si>
  <si>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</si>
  <si>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</si>
  <si>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</si>
  <si>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</si>
  <si>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</si>
  <si>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</si>
  <si>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</si>
  <si>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</si>
  <si>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</si>
  <si>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</si>
  <si>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</si>
  <si>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</si>
  <si>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</si>
  <si>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</si>
  <si>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</si>
  <si>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</si>
  <si>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</si>
  <si>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</si>
  <si>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</si>
  <si>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</si>
  <si>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</si>
  <si>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</si>
  <si>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</si>
  <si>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</si>
  <si>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</si>
  <si>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</si>
  <si>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</si>
  <si>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</si>
  <si>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</si>
  <si>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</si>
  <si>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</si>
  <si>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</si>
  <si>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</si>
  <si>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</si>
  <si>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</si>
  <si>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</si>
  <si>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</si>
  <si>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</si>
  <si>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</si>
  <si>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</si>
  <si>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</si>
  <si>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</si>
  <si>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</si>
  <si>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</si>
  <si>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</si>
  <si>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</si>
  <si>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</si>
  <si>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</si>
  <si>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</si>
  <si>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</si>
  <si>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</si>
  <si>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</si>
  <si>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</si>
  <si>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</si>
  <si>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</si>
  <si>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</si>
  <si>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</si>
  <si>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</si>
  <si>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</si>
  <si>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</si>
  <si>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</si>
  <si>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</si>
  <si>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</si>
  <si>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</si>
  <si>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</si>
  <si>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</si>
  <si>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</si>
  <si>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</si>
  <si>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</si>
  <si>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</si>
  <si>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</si>
  <si>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</si>
  <si>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</si>
  <si>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</si>
  <si>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</si>
  <si>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</si>
  <si>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</si>
  <si>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</si>
  <si>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</si>
  <si>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</si>
  <si>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</si>
  <si>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</si>
  <si>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</si>
  <si>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</si>
  <si>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</si>
  <si>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</si>
  <si>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</si>
  <si>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</si>
  <si>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</si>
  <si>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</si>
  <si>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</si>
  <si>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</si>
  <si>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</si>
  <si>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</si>
  <si>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</si>
  <si>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</si>
  <si>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</si>
  <si>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</si>
  <si>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</si>
  <si>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</si>
  <si>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</si>
  <si>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</si>
  <si>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</si>
  <si>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</si>
  <si>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</si>
  <si>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</si>
  <si>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</si>
  <si>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</si>
  <si>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</si>
  <si>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</si>
  <si>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</si>
  <si>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</si>
  <si>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</si>
  <si>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</si>
  <si>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</si>
  <si>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</si>
  <si>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</si>
  <si>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</si>
  <si>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</si>
  <si>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</si>
  <si>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</si>
  <si>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</si>
  <si>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</si>
  <si>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</si>
  <si>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</si>
  <si>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</si>
  <si>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</si>
  <si>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</si>
  <si>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</si>
  <si>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</si>
  <si>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</si>
  <si>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</si>
  <si>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</si>
  <si>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</si>
  <si>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</si>
  <si>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</si>
  <si>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</si>
  <si>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</si>
  <si>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</si>
  <si>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</si>
  <si>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</si>
  <si>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</si>
  <si>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</si>
  <si>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</si>
  <si>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</si>
  <si>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</si>
  <si>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</si>
  <si>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</si>
  <si>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</si>
  <si>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</si>
  <si>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</si>
  <si>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</si>
  <si>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</si>
  <si>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</si>
  <si>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</si>
  <si>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</si>
  <si>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</si>
  <si>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</si>
  <si>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</si>
  <si>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</si>
  <si>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</si>
  <si>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</si>
  <si>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</si>
  <si>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</si>
  <si>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</si>
  <si>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</si>
  <si>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</si>
  <si>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</si>
  <si>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</si>
  <si>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</si>
  <si>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</si>
  <si>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</si>
  <si>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</si>
  <si>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</si>
  <si>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</si>
  <si>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</si>
  <si>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</si>
  <si>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</si>
  <si>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</si>
  <si>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</si>
  <si>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</si>
  <si>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</si>
  <si>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</si>
  <si>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</si>
  <si>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</si>
  <si>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</si>
  <si>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</si>
  <si>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</si>
  <si>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</si>
  <si>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</si>
  <si>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</si>
  <si>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</si>
  <si>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</si>
  <si>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</si>
  <si>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</si>
  <si>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</si>
  <si>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</si>
  <si>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</si>
  <si>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</si>
  <si>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</si>
  <si>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</si>
  <si>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</si>
  <si>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</si>
  <si>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</si>
  <si>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</si>
  <si>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</si>
  <si>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</si>
  <si>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</si>
  <si>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</si>
  <si>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</si>
  <si>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</si>
  <si>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</si>
  <si>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</si>
  <si>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</si>
  <si>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</si>
  <si>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</si>
  <si>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</si>
  <si>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</si>
  <si>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</si>
  <si>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</si>
  <si>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</si>
  <si>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</si>
  <si>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</si>
  <si>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</si>
  <si>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</si>
  <si>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</si>
  <si>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</si>
  <si>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</si>
  <si>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</si>
  <si>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</si>
  <si>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</si>
  <si>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</si>
  <si>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</si>
  <si>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</si>
  <si>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</si>
  <si>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</si>
  <si>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</si>
  <si>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</si>
  <si>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</si>
  <si>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</si>
  <si>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</si>
  <si>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</si>
  <si>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</si>
  <si>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</si>
  <si>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</si>
  <si>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</si>
  <si>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</si>
  <si>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</si>
  <si>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</si>
  <si>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</si>
  <si>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</si>
  <si>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</si>
  <si>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</si>
  <si>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</si>
  <si>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</si>
  <si>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</si>
  <si>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</si>
  <si>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</si>
  <si>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</si>
  <si>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</si>
  <si>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</si>
  <si>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</si>
  <si>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</si>
  <si>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</si>
  <si>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</si>
  <si>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</si>
  <si>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</si>
  <si>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</si>
  <si>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</si>
  <si>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</si>
  <si>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</si>
  <si>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</si>
  <si>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</si>
  <si>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</si>
  <si>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</si>
  <si>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</si>
  <si>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</si>
  <si>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</si>
  <si>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</si>
  <si>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</si>
  <si>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</si>
  <si>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</si>
  <si>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</si>
  <si>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</si>
  <si>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</si>
  <si>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</si>
  <si>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</si>
  <si>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</si>
  <si>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</si>
  <si>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</si>
  <si>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</si>
  <si>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</si>
  <si>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</si>
  <si>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</si>
  <si>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</si>
  <si>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</si>
  <si>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</si>
  <si>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</si>
  <si>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</si>
  <si>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</si>
  <si>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</si>
  <si>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</si>
  <si>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</si>
  <si>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</si>
  <si>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</si>
  <si>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</si>
  <si>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</si>
  <si>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</si>
  <si>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</si>
  <si>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</si>
  <si>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</si>
  <si>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</si>
  <si>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</si>
  <si>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</si>
  <si>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</si>
  <si>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</si>
  <si>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</si>
  <si>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</si>
  <si>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</si>
  <si>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</si>
  <si>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</si>
  <si>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</si>
  <si>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</si>
  <si>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</si>
  <si>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</si>
  <si>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</si>
  <si>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</si>
  <si>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</si>
  <si>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</si>
  <si>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</si>
  <si>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</si>
  <si>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</si>
  <si>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</si>
  <si>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</si>
  <si>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</si>
  <si>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</si>
  <si>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</si>
  <si>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</si>
  <si>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</si>
  <si>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</si>
  <si>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</si>
  <si>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</si>
  <si>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</si>
  <si>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</si>
  <si>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</si>
  <si>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</si>
  <si>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</si>
  <si>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</si>
  <si>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</si>
  <si>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</si>
  <si>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</si>
  <si>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</si>
  <si>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</si>
  <si>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</si>
  <si>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</si>
  <si>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</si>
  <si>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</si>
  <si>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</si>
  <si>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</si>
  <si>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</si>
  <si>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</si>
  <si>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</si>
  <si>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</si>
  <si>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</si>
  <si>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</si>
  <si>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</si>
  <si>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</si>
  <si>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</si>
  <si>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</si>
  <si>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</si>
  <si>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</si>
  <si>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</si>
  <si>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</si>
  <si>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</si>
  <si>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</si>
  <si>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</si>
  <si>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</si>
  <si>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</si>
  <si>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</si>
  <si>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</si>
  <si>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</si>
  <si>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</si>
  <si>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</si>
  <si>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</si>
  <si>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</si>
  <si>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</si>
  <si>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</si>
  <si>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</si>
  <si>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</si>
  <si>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</si>
  <si>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</si>
  <si>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</si>
  <si>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</si>
  <si>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</si>
  <si>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</si>
  <si>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</si>
  <si>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</si>
  <si>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</si>
  <si>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</si>
  <si>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</si>
  <si>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</si>
  <si>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</si>
  <si>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</si>
  <si>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</si>
  <si>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</si>
  <si>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</si>
  <si>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</si>
  <si>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</si>
  <si>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</si>
  <si>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</si>
  <si>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</si>
  <si>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</si>
  <si>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</si>
  <si>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</si>
  <si>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</si>
  <si>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</si>
  <si>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</si>
  <si>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</si>
  <si>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</si>
  <si>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</si>
  <si>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</si>
  <si>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</si>
  <si>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</si>
  <si>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</si>
  <si>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</si>
  <si>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</si>
  <si>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</si>
  <si>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</si>
  <si>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</si>
  <si>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</si>
  <si>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</si>
  <si>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</si>
  <si>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</si>
  <si>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</si>
  <si>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</si>
  <si>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</si>
  <si>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</si>
  <si>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</si>
  <si>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</si>
  <si>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</si>
  <si>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</si>
  <si>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</si>
  <si>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</si>
  <si>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</si>
  <si>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</si>
  <si>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</si>
  <si>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</si>
  <si>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</si>
  <si>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</si>
  <si>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</si>
  <si>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</si>
  <si>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</si>
  <si>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</si>
  <si>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</si>
  <si>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</si>
  <si>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</si>
  <si>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</si>
  <si>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</si>
  <si>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</si>
  <si>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</si>
  <si>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</si>
  <si>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</si>
  <si>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</si>
  <si>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</si>
  <si>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</si>
  <si>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</si>
  <si>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</si>
  <si>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</si>
  <si>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</si>
  <si>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</si>
  <si>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</si>
  <si>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</si>
  <si>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</si>
  <si>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</si>
  <si>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</si>
  <si>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</si>
  <si>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</si>
  <si>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</si>
  <si>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</si>
  <si>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</si>
  <si>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</si>
  <si>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</si>
  <si>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</si>
  <si>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</si>
  <si>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</si>
  <si>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</si>
  <si>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</si>
  <si>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</si>
  <si>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</si>
  <si>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</si>
  <si>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</si>
  <si>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</si>
  <si>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</si>
  <si>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</si>
  <si>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</si>
  <si>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</si>
  <si>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</si>
  <si>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</si>
  <si>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</si>
  <si>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</si>
  <si>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</si>
  <si>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</si>
  <si>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</si>
  <si>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</si>
  <si>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</si>
  <si>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</si>
  <si>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</si>
  <si>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</si>
  <si>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</si>
  <si>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</si>
  <si>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</si>
  <si>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</si>
  <si>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</si>
  <si>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</si>
  <si>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</si>
  <si>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</si>
  <si>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</si>
  <si>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</si>
  <si>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</si>
  <si>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</si>
  <si>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</si>
  <si>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</si>
  <si>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</si>
  <si>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</si>
  <si>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</si>
  <si>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</si>
  <si>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</si>
  <si>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</si>
  <si>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</si>
  <si>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</si>
  <si>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</si>
  <si>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</si>
  <si>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</si>
  <si>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</si>
  <si>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</si>
  <si>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</si>
  <si>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</si>
  <si>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</si>
  <si>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</si>
  <si>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</si>
  <si>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</si>
  <si>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</si>
  <si>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</si>
  <si>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</si>
  <si>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</si>
  <si>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</si>
  <si>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</si>
  <si>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</si>
  <si>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</si>
  <si>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</si>
  <si>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</si>
  <si>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</si>
  <si>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</si>
  <si>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</si>
  <si>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</si>
  <si>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</si>
  <si>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</si>
  <si>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</si>
  <si>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</si>
  <si>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</si>
  <si>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</si>
  <si>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</si>
  <si>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</si>
  <si>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</si>
  <si>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</si>
  <si>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</si>
  <si>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</si>
  <si>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</si>
  <si>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</si>
  <si>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</si>
  <si>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</si>
  <si>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</si>
  <si>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</si>
  <si>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</si>
  <si>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</si>
  <si>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</si>
  <si>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</si>
  <si>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</si>
  <si>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</si>
  <si>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</si>
  <si>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</si>
  <si>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</si>
  <si>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</si>
  <si>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</si>
  <si>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</si>
  <si>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</si>
  <si>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</si>
  <si>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</si>
  <si>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</si>
  <si>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</si>
  <si>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</si>
  <si>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</si>
  <si>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</si>
  <si>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</si>
  <si>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</si>
  <si>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</si>
  <si>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</si>
  <si>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</si>
  <si>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</si>
  <si>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</si>
  <si>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</si>
  <si>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</si>
  <si>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</si>
  <si>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</si>
  <si>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</si>
  <si>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</si>
  <si>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</si>
  <si>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</si>
  <si>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</si>
  <si>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</si>
  <si>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</si>
  <si>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</si>
  <si>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</si>
  <si>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</si>
  <si>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</si>
  <si>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</si>
  <si>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</si>
  <si>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</si>
  <si>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</si>
  <si>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</si>
  <si>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</si>
  <si>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</si>
  <si>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</si>
  <si>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</si>
  <si>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</si>
  <si>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</si>
  <si>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</si>
  <si>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</si>
  <si>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</si>
  <si>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</si>
  <si>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</si>
  <si>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</si>
  <si>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</si>
  <si>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</si>
  <si>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</si>
  <si>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</si>
  <si>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</si>
  <si>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</si>
  <si>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</si>
  <si>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</si>
  <si>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</si>
  <si>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</si>
  <si>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</si>
  <si>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</si>
  <si>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</si>
  <si>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</si>
  <si>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</si>
  <si>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</si>
  <si>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</si>
  <si>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</si>
  <si>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</si>
  <si>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</si>
  <si>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</si>
  <si>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</si>
  <si>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</si>
  <si>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</si>
  <si>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</si>
  <si>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</si>
  <si>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</si>
  <si>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</si>
  <si>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</si>
  <si>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</si>
  <si>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</si>
  <si>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</si>
  <si>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</si>
  <si>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</si>
  <si>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</si>
  <si>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</si>
  <si>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</si>
  <si>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</si>
  <si>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</si>
  <si>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</si>
  <si>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</si>
  <si>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</si>
  <si>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</si>
  <si>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</si>
  <si>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</si>
  <si>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</si>
  <si>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</si>
  <si>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</si>
  <si>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</si>
  <si>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</si>
  <si>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</si>
  <si>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</si>
  <si>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</si>
  <si>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</si>
  <si>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</si>
  <si>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</si>
  <si>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</si>
  <si>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</si>
  <si>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</si>
  <si>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</si>
  <si>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</si>
  <si>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</si>
  <si>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</si>
  <si>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</si>
  <si>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</si>
  <si>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</si>
  <si>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</si>
  <si>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</si>
  <si>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</si>
  <si>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</si>
  <si>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</si>
  <si>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</si>
  <si>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</si>
  <si>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</si>
  <si>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</si>
  <si>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</si>
  <si>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</si>
  <si>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</si>
  <si>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</si>
  <si>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</si>
  <si>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</si>
  <si>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</si>
  <si>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</si>
  <si>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</si>
  <si>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</si>
  <si>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</si>
  <si>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</si>
  <si>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</si>
  <si>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</si>
  <si>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</si>
  <si>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</si>
  <si>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</si>
  <si>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</si>
  <si>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</si>
  <si>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</si>
  <si>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</si>
  <si>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</si>
  <si>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</si>
  <si>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</si>
  <si>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</si>
  <si>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</si>
  <si>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</si>
  <si>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</si>
  <si>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</si>
  <si>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</si>
  <si>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</si>
  <si>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</si>
  <si>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</si>
  <si>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</si>
  <si>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</si>
  <si>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</si>
  <si>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</si>
  <si>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</si>
  <si>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</si>
  <si>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</si>
  <si>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</si>
  <si>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</si>
  <si>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</si>
  <si>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</si>
  <si>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</si>
  <si>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</si>
  <si>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</si>
  <si>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</si>
  <si>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</si>
  <si>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</si>
  <si>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</si>
  <si>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</si>
  <si>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</si>
  <si>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</si>
  <si>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</si>
  <si>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</si>
  <si>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</si>
  <si>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</si>
  <si>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</si>
  <si>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</si>
  <si>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</si>
  <si>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</si>
  <si>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</si>
  <si>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</si>
  <si>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</si>
  <si>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</si>
  <si>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</si>
  <si>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</si>
  <si>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</si>
  <si>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</si>
  <si>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</si>
  <si>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</si>
  <si>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</si>
  <si>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</si>
  <si>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</si>
  <si>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</si>
  <si>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</si>
  <si>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</si>
  <si>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</si>
  <si>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</si>
  <si>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</si>
  <si>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</si>
  <si>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</si>
  <si>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</si>
  <si>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</si>
  <si>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</si>
  <si>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</si>
  <si>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</si>
  <si>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</si>
  <si>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</si>
  <si>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</si>
  <si>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</si>
  <si>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</si>
  <si>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</si>
  <si>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</si>
  <si>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</si>
  <si>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</si>
  <si>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</si>
  <si>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</si>
  <si>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</si>
  <si>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</si>
  <si>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</si>
  <si>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</si>
  <si>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</si>
  <si>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</si>
  <si>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</si>
  <si>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</si>
  <si>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</si>
  <si>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</si>
  <si>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</si>
  <si>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</si>
  <si>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</si>
  <si>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</si>
  <si>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</si>
  <si>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</si>
  <si>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</si>
  <si>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</si>
  <si>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</si>
  <si>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</si>
  <si>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</si>
  <si>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</si>
  <si>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</si>
  <si>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</si>
  <si>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</si>
  <si>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</si>
  <si>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</si>
  <si>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</si>
  <si>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</si>
  <si>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</si>
  <si>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</si>
  <si>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</si>
  <si>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</si>
  <si>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</si>
  <si>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</si>
  <si>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</si>
  <si>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</si>
  <si>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</si>
  <si>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</si>
  <si>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</si>
  <si>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</si>
  <si>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</si>
  <si>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</si>
  <si>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</si>
  <si>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</si>
  <si>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</si>
  <si>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</si>
  <si>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</si>
  <si>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</si>
  <si>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</si>
  <si>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</si>
  <si>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</si>
  <si>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</si>
  <si>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</si>
  <si>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</si>
  <si>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</si>
  <si>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</si>
  <si>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</si>
  <si>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</si>
  <si>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</si>
  <si>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</si>
  <si>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</si>
  <si>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</si>
  <si>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</si>
  <si>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</si>
  <si>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</si>
  <si>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</si>
  <si>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</si>
  <si>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</si>
  <si>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</si>
  <si>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</si>
  <si>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</si>
  <si>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</si>
  <si>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</si>
  <si>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</si>
  <si>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</si>
  <si>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</si>
  <si>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</si>
  <si>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</si>
  <si>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</si>
  <si>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</si>
  <si>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</si>
  <si>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</si>
  <si>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</si>
  <si>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</si>
  <si>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</si>
  <si>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</si>
  <si>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</si>
  <si>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</si>
  <si>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</si>
  <si>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</si>
  <si>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</si>
  <si>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</si>
  <si>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</si>
  <si>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</si>
  <si>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</si>
  <si>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</si>
  <si>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</si>
  <si>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</si>
  <si>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</si>
  <si>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</si>
  <si>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</si>
  <si>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</si>
  <si>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</si>
  <si>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</si>
  <si>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</si>
  <si>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</si>
  <si>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</si>
  <si>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</si>
  <si>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</si>
  <si>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</si>
  <si>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</si>
  <si>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</si>
  <si>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</si>
  <si>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</si>
  <si>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</si>
  <si>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</si>
  <si>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</si>
  <si>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</si>
  <si>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</si>
  <si>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</si>
  <si>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</si>
  <si>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</si>
  <si>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</si>
  <si>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</si>
  <si>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</si>
  <si>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</si>
  <si>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</si>
  <si>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</si>
  <si>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</si>
  <si>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</si>
  <si>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</si>
  <si>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</si>
  <si>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</si>
  <si>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</si>
  <si>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</si>
  <si>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</si>
  <si>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</si>
  <si>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</si>
  <si>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</si>
  <si>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</si>
  <si>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</si>
  <si>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</si>
  <si>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</si>
  <si>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</si>
  <si>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</si>
  <si>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</si>
  <si>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</si>
  <si>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</si>
  <si>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</si>
  <si>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</si>
  <si>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</si>
  <si>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</si>
  <si>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</si>
  <si>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</si>
  <si>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</si>
  <si>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</si>
  <si>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</si>
  <si>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</si>
  <si>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</si>
  <si>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</si>
  <si>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</si>
  <si>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</si>
  <si>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</si>
  <si>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</si>
  <si>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</si>
  <si>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</si>
  <si>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</si>
  <si>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</si>
  <si>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</si>
  <si>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</si>
  <si>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</si>
  <si>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</si>
  <si>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</si>
  <si>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</si>
  <si>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</si>
  <si>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</si>
  <si>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</si>
  <si>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</si>
  <si>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</si>
  <si>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</si>
  <si>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</si>
  <si>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</si>
  <si>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</si>
  <si>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</si>
  <si>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</si>
  <si>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</si>
  <si>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</si>
  <si>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</si>
  <si>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</si>
  <si>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</si>
  <si>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</si>
  <si>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</si>
  <si>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</si>
  <si>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</si>
  <si>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</si>
  <si>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</si>
  <si>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</si>
  <si>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</si>
  <si>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</si>
  <si>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</si>
  <si>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</si>
  <si>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</si>
  <si>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</si>
  <si>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</si>
  <si>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</si>
  <si>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</si>
  <si>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</si>
  <si>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</si>
  <si>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</si>
  <si>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</si>
  <si>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</si>
  <si>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</si>
  <si>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</si>
  <si>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</si>
  <si>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</si>
  <si>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</si>
  <si>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</si>
  <si>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</si>
  <si>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</si>
  <si>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</si>
  <si>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</si>
  <si>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</si>
  <si>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</si>
  <si>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</si>
  <si>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</si>
  <si>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</si>
  <si>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</si>
  <si>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</si>
  <si>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</si>
  <si>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</si>
  <si>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</si>
  <si>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</si>
  <si>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</si>
  <si>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</si>
  <si>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</si>
  <si>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</si>
  <si>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</si>
  <si>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</si>
  <si>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</si>
  <si>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</si>
  <si>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</si>
  <si>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</si>
  <si>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</si>
  <si>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</si>
  <si>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</si>
  <si>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</si>
  <si>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</si>
  <si>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</si>
  <si>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</si>
  <si>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</si>
  <si>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</si>
  <si>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</si>
  <si>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</si>
  <si>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</si>
  <si>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</si>
  <si>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</si>
  <si>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</si>
  <si>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</si>
  <si>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</si>
  <si>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</si>
  <si>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</si>
  <si>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</si>
  <si>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</si>
  <si>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</si>
  <si>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</si>
  <si>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</si>
  <si>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</si>
  <si>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</si>
  <si>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</si>
  <si>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</si>
  <si>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</si>
  <si>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</si>
  <si>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</si>
  <si>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</si>
  <si>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</si>
  <si>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</si>
  <si>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</si>
  <si>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</si>
  <si>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</si>
  <si>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</si>
  <si>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</si>
  <si>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</si>
  <si>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</si>
  <si>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</si>
  <si>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</si>
  <si>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</si>
  <si>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</si>
  <si>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</si>
  <si>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</si>
  <si>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</si>
  <si>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</si>
  <si>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</si>
  <si>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</si>
  <si>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</si>
  <si>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</si>
  <si>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</si>
  <si>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</si>
  <si>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</si>
  <si>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</si>
  <si>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</si>
  <si>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</si>
  <si>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</si>
  <si>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</si>
  <si>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</si>
  <si>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</si>
  <si>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</si>
  <si>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</si>
  <si>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</si>
  <si>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</si>
  <si>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</si>
  <si>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</si>
  <si>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</si>
  <si>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</si>
  <si>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</si>
  <si>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</si>
  <si>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</si>
  <si>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</si>
  <si>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</si>
  <si>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</si>
  <si>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</si>
  <si>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</si>
  <si>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</si>
  <si>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</si>
  <si>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</si>
  <si>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</si>
  <si>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</si>
  <si>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</si>
  <si>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</si>
  <si>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</si>
  <si>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</si>
  <si>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</si>
  <si>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</si>
  <si>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</si>
  <si>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</si>
  <si>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</si>
  <si>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</si>
  <si>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</si>
  <si>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</si>
  <si>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</si>
  <si>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</si>
  <si>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</si>
  <si>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</si>
  <si>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</si>
  <si>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</si>
  <si>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</si>
  <si>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</si>
  <si>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</si>
  <si>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</si>
  <si>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</si>
  <si>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</si>
  <si>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</si>
  <si>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</si>
  <si>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</si>
  <si>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</si>
  <si>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</si>
  <si>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</si>
  <si>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</si>
  <si>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</si>
  <si>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</si>
  <si>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</si>
  <si>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</si>
  <si>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</si>
  <si>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</si>
  <si>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</si>
  <si>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</si>
  <si>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</si>
  <si>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</si>
  <si>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</si>
  <si>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</si>
  <si>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</si>
  <si>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</si>
  <si>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</si>
  <si>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</si>
  <si>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</si>
  <si>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</si>
  <si>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</si>
  <si>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</si>
  <si>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</si>
  <si>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</si>
  <si>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</si>
  <si>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</si>
  <si>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</si>
  <si>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</si>
  <si>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</si>
  <si>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</si>
  <si>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</si>
  <si>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</si>
  <si>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</si>
  <si>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</si>
  <si>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</si>
  <si>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</si>
  <si>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</si>
  <si>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</si>
  <si>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</si>
  <si>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</si>
  <si>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</si>
  <si>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</si>
  <si>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</si>
  <si>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</si>
  <si>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</si>
  <si>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</si>
  <si>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</si>
  <si>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</si>
  <si>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</si>
  <si>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</si>
  <si>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</si>
  <si>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</si>
  <si>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</si>
  <si>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</si>
  <si>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</si>
  <si>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</si>
  <si>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</si>
  <si>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</si>
  <si>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</si>
  <si>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</si>
  <si>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</si>
  <si>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</si>
  <si>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</si>
  <si>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</si>
  <si>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</si>
  <si>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</si>
  <si>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</si>
  <si>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</si>
  <si>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</si>
  <si>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</si>
  <si>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</si>
  <si>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</si>
  <si>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</si>
  <si>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</si>
  <si>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</si>
  <si>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</si>
  <si>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</si>
  <si>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</si>
  <si>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</si>
  <si>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</si>
  <si>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</si>
  <si>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</si>
  <si>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</si>
  <si>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</si>
  <si>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</si>
  <si>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</si>
  <si>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</si>
  <si>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</si>
  <si>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</si>
  <si>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</si>
  <si>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</si>
  <si>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</si>
  <si>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</si>
  <si>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</si>
  <si>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</si>
  <si>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</si>
  <si>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</si>
  <si>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</si>
  <si>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</si>
  <si>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</si>
  <si>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</si>
  <si>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</si>
  <si>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</si>
  <si>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</si>
  <si>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</si>
  <si>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</si>
  <si>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</si>
  <si>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</si>
  <si>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</si>
  <si>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</si>
  <si>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</si>
  <si>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</si>
  <si>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</si>
  <si>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</si>
  <si>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</si>
  <si>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</si>
  <si>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</si>
  <si>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</si>
  <si>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</si>
  <si>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</si>
  <si>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</si>
  <si>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</si>
  <si>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</si>
  <si>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</si>
  <si>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</si>
  <si>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</si>
  <si>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</si>
  <si>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</si>
  <si>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</si>
  <si>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</si>
  <si>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</si>
  <si>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</si>
  <si>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</si>
  <si>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</si>
  <si>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</si>
  <si>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</si>
  <si>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</si>
  <si>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</si>
  <si>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</si>
  <si>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</si>
  <si>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</si>
  <si>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</si>
  <si>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</si>
  <si>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</si>
  <si>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</si>
  <si>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</si>
  <si>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</si>
  <si>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</si>
  <si>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</si>
  <si>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</si>
  <si>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</si>
  <si>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</si>
  <si>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</si>
  <si>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</si>
  <si>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</si>
  <si>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</si>
  <si>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</si>
  <si>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</si>
  <si>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</si>
  <si>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</si>
  <si>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</si>
  <si>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</si>
  <si>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</si>
  <si>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</si>
  <si>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</si>
  <si>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</si>
  <si>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</si>
  <si>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</si>
  <si>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</si>
  <si>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</si>
  <si>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</si>
  <si>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</si>
  <si>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</si>
  <si>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</si>
  <si>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</si>
  <si>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</si>
  <si>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</si>
  <si>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</si>
  <si>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</si>
  <si>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</si>
  <si>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</si>
  <si>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</si>
  <si>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</si>
  <si>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</si>
  <si>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</si>
  <si>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</si>
  <si>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</si>
  <si>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</si>
  <si>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</si>
  <si>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</si>
  <si>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</si>
  <si>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</si>
  <si>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</si>
  <si>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</si>
  <si>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</si>
  <si>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</si>
  <si>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</si>
  <si>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</si>
  <si>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</si>
  <si>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</si>
  <si>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</si>
  <si>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</si>
  <si>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</si>
  <si>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</si>
  <si>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</si>
  <si>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</si>
  <si>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</si>
  <si>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</si>
  <si>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</si>
  <si>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</si>
  <si>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</si>
  <si>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</si>
  <si>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</si>
  <si>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</si>
  <si>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</si>
  <si>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</si>
  <si>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</si>
  <si>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</si>
  <si>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</si>
  <si>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</si>
  <si>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</si>
  <si>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</si>
  <si>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</si>
  <si>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</si>
  <si>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</si>
  <si>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</si>
  <si>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</si>
  <si>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</si>
  <si>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</si>
  <si>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</si>
  <si>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</si>
  <si>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</si>
  <si>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</si>
  <si>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</si>
  <si>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</si>
  <si>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</si>
  <si>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</si>
  <si>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</si>
  <si>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</si>
  <si>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</si>
  <si>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</si>
  <si>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</si>
  <si>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</si>
  <si>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</si>
  <si>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</si>
  <si>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</si>
  <si>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</si>
  <si>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</si>
  <si>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</si>
  <si>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</si>
  <si>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</si>
  <si>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</si>
  <si>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</si>
  <si>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</si>
  <si>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</si>
  <si>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</si>
  <si>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</si>
  <si>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</si>
  <si>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</si>
  <si>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</si>
  <si>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</si>
  <si>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</si>
  <si>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</si>
  <si>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</si>
  <si>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</si>
  <si>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</si>
  <si>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</si>
  <si>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</si>
  <si>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</si>
  <si>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</si>
  <si>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</si>
  <si>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</si>
  <si>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</si>
  <si>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</si>
  <si>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</si>
  <si>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</si>
  <si>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</si>
  <si>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</si>
  <si>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</si>
  <si>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</si>
  <si>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</si>
  <si>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</si>
  <si>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</si>
  <si>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</si>
  <si>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</si>
  <si>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</si>
  <si>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</si>
  <si>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</si>
  <si>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</si>
  <si>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</si>
  <si>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</si>
  <si>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</si>
  <si>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</si>
  <si>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</si>
  <si>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</si>
  <si>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</si>
  <si>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</si>
  <si>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</si>
  <si>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</si>
  <si>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</si>
  <si>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</si>
  <si>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</si>
  <si>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</si>
  <si>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</si>
  <si>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</si>
  <si>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</si>
  <si>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</si>
  <si>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</si>
  <si>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</si>
  <si>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</si>
  <si>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</si>
  <si>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</si>
  <si>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</si>
  <si>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</si>
  <si>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</si>
  <si>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</si>
  <si>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</si>
  <si>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</si>
  <si>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</si>
  <si>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</si>
  <si>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</si>
  <si>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</si>
  <si>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</si>
  <si>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</si>
  <si>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</si>
  <si>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</si>
  <si>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</si>
  <si>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</si>
  <si>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</si>
  <si>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</si>
  <si>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</si>
  <si>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</si>
  <si>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</si>
  <si>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</si>
  <si>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</si>
  <si>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</si>
  <si>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</si>
  <si>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</si>
  <si>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</si>
  <si>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</si>
  <si>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</si>
  <si>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</si>
  <si>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</si>
  <si>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</si>
  <si>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</si>
  <si>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</si>
  <si>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</si>
  <si>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</si>
  <si>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</si>
  <si>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</si>
  <si>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</si>
  <si>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</si>
  <si>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</si>
  <si>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</si>
  <si>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</si>
  <si>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</si>
  <si>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</si>
  <si>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</si>
  <si>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</si>
  <si>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</si>
  <si>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</si>
  <si>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</si>
  <si>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</si>
  <si>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</si>
  <si>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</si>
  <si>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</si>
  <si>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</si>
  <si>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</si>
  <si>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</si>
  <si>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</si>
  <si>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</si>
  <si>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</si>
  <si>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</si>
  <si>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</si>
  <si>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</si>
  <si>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</si>
  <si>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</si>
  <si>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</si>
  <si>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</si>
  <si>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</si>
  <si>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</si>
  <si>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</si>
  <si>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</si>
  <si>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</si>
  <si>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</si>
  <si>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</si>
  <si>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</si>
  <si>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</si>
  <si>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</si>
  <si>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</si>
  <si>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</si>
  <si>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</si>
  <si>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</si>
  <si>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</si>
  <si>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</si>
  <si>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</si>
  <si>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</si>
  <si>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</si>
  <si>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</si>
  <si>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</si>
  <si>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</si>
  <si>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</si>
  <si>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</si>
  <si>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</si>
  <si>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</si>
  <si>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</si>
  <si>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</si>
  <si>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</si>
  <si>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</si>
  <si>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</si>
  <si>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</si>
  <si>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</si>
  <si>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</si>
  <si>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</si>
  <si>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</si>
  <si>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</si>
  <si>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</si>
  <si>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</si>
  <si>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</si>
  <si>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</si>
  <si>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</si>
  <si>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</si>
  <si>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</si>
  <si>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</si>
  <si>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</si>
  <si>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</si>
  <si>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</si>
  <si>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</si>
  <si>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</si>
  <si>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</si>
  <si>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</si>
  <si>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</si>
  <si>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</si>
  <si>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</si>
  <si>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</si>
  <si>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</si>
  <si>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</si>
  <si>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</si>
  <si>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</si>
  <si>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</si>
  <si>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</si>
  <si>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</si>
  <si>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</si>
  <si>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</si>
  <si>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</si>
  <si>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</si>
  <si>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</si>
  <si>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</si>
  <si>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</si>
  <si>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</si>
  <si>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</si>
  <si>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</si>
  <si>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</si>
  <si>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</si>
  <si>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</si>
  <si>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</si>
  <si>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</si>
  <si>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</si>
  <si>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</si>
  <si>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</si>
  <si>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</si>
  <si>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</si>
  <si>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</si>
  <si>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</si>
  <si>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</si>
  <si>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</si>
  <si>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</si>
  <si>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</si>
  <si>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</si>
  <si>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</si>
  <si>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</si>
  <si>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</si>
  <si>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</si>
  <si>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</si>
  <si>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</si>
  <si>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</si>
  <si>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</si>
  <si>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</si>
  <si>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</si>
  <si>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</si>
  <si>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</si>
  <si>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</si>
  <si>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</si>
  <si>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</si>
  <si>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</si>
  <si>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</si>
  <si>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</si>
  <si>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</si>
  <si>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</si>
  <si>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</si>
  <si>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</si>
  <si>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</si>
  <si>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</si>
  <si>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</si>
  <si>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</si>
  <si>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</si>
  <si>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</si>
  <si>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</si>
  <si>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</si>
  <si>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</si>
  <si>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</si>
  <si>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</si>
  <si>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</si>
  <si>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</si>
  <si>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</si>
  <si>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</si>
  <si>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</si>
  <si>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</si>
  <si>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</si>
  <si>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</si>
  <si>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</si>
  <si>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</si>
  <si>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</si>
  <si>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</si>
  <si>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</si>
  <si>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</si>
  <si>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</si>
  <si>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</si>
  <si>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</si>
  <si>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</si>
  <si>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</si>
  <si>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</si>
  <si>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</si>
  <si>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</si>
  <si>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</si>
  <si>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</si>
  <si>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</si>
  <si>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</si>
  <si>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</si>
  <si>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</si>
  <si>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</si>
  <si>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</si>
  <si>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</si>
  <si>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</si>
  <si>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</si>
  <si>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</si>
  <si>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</si>
  <si>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</si>
  <si>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</si>
  <si>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</si>
  <si>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</si>
  <si>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</si>
  <si>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</si>
  <si>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</si>
  <si>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</si>
  <si>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</si>
  <si>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</si>
  <si>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</si>
  <si>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</si>
  <si>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</si>
  <si>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</si>
  <si>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</si>
  <si>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</si>
  <si>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</si>
  <si>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</si>
  <si>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</si>
  <si>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</si>
  <si>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</si>
  <si>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</si>
  <si>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</si>
  <si>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</si>
  <si>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</si>
  <si>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</si>
  <si>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</si>
  <si>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</si>
  <si>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</si>
  <si>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</si>
  <si>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</si>
  <si>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</si>
  <si>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</si>
  <si>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</si>
  <si>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</si>
  <si>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</si>
  <si>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</si>
  <si>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</si>
  <si>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</si>
  <si>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</si>
  <si>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</si>
  <si>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</si>
  <si>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</si>
  <si>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</si>
  <si>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</si>
  <si>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</si>
  <si>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</si>
  <si>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</si>
  <si>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</si>
  <si>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</si>
  <si>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</si>
  <si>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</si>
  <si>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</si>
  <si>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</si>
  <si>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</si>
  <si>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</si>
  <si>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</si>
  <si>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</si>
  <si>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</si>
  <si>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</si>
  <si>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</si>
  <si>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</si>
  <si>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</si>
  <si>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</si>
  <si>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</si>
  <si>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</si>
  <si>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</si>
  <si>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</si>
  <si>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</si>
  <si>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</si>
  <si>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</si>
  <si>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</si>
  <si>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</si>
  <si>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</si>
  <si>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</si>
  <si>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</si>
  <si>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</si>
  <si>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</si>
  <si>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</si>
  <si>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</si>
  <si>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</si>
  <si>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</si>
  <si>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</si>
  <si>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</si>
  <si>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</si>
  <si>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</si>
  <si>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</si>
  <si>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</si>
  <si>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</si>
  <si>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</si>
  <si>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</si>
  <si>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</si>
  <si>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</si>
  <si>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</si>
  <si>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</si>
  <si>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</si>
  <si>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</si>
  <si>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</si>
  <si>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</si>
  <si>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</si>
  <si>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</si>
  <si>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</si>
  <si>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</si>
  <si>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</si>
  <si>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</si>
  <si>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</si>
  <si>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</si>
  <si>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</si>
  <si>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</si>
  <si>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</si>
  <si>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</si>
  <si>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</si>
  <si>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</si>
  <si>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</si>
  <si>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</si>
  <si>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</si>
  <si>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</si>
  <si>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</si>
  <si>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</si>
  <si>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</si>
  <si>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</si>
  <si>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</si>
  <si>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</si>
  <si>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</si>
  <si>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</si>
  <si>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</si>
  <si>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</si>
  <si>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</si>
  <si>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</si>
  <si>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</si>
  <si>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</si>
  <si>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</si>
  <si>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</si>
  <si>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</si>
  <si>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</si>
  <si>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</si>
  <si>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</si>
  <si>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</si>
  <si>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</si>
  <si>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</si>
  <si>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</si>
  <si>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</si>
  <si>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</si>
  <si>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</si>
  <si>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</si>
  <si>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</si>
  <si>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</si>
  <si>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</si>
  <si>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</si>
  <si>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</si>
  <si>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</si>
  <si>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</si>
  <si>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</si>
  <si>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</si>
  <si>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</si>
  <si>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</si>
  <si>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</si>
  <si>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</si>
  <si>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</si>
  <si>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</si>
  <si>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</si>
  <si>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</si>
  <si>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</si>
  <si>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</si>
  <si>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</si>
  <si>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</si>
  <si>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</si>
  <si>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</si>
  <si>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</si>
  <si>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</si>
  <si>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</si>
  <si>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</si>
  <si>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</si>
  <si>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</si>
  <si>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</si>
  <si>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</si>
  <si>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</si>
  <si>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</si>
  <si>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</si>
  <si>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</si>
  <si>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</si>
  <si>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</si>
  <si>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</si>
  <si>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</si>
  <si>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</si>
  <si>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</si>
  <si>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</si>
  <si>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</si>
  <si>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</si>
  <si>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</si>
  <si>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</si>
  <si>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</si>
  <si>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</si>
  <si>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</si>
  <si>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</si>
  <si>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</si>
  <si>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</si>
  <si>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</si>
  <si>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</si>
  <si>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</si>
  <si>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</si>
  <si>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</si>
  <si>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</si>
  <si>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</si>
  <si>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</si>
  <si>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</si>
  <si>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</si>
  <si>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</si>
  <si>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</si>
  <si>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</si>
  <si>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</si>
  <si>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</si>
  <si>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</si>
  <si>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</si>
  <si>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</si>
  <si>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</si>
  <si>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</si>
  <si>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</si>
  <si>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</si>
  <si>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</si>
  <si>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</si>
  <si>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</si>
  <si>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</si>
  <si>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</si>
  <si>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</si>
  <si>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</si>
  <si>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</si>
  <si>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</si>
  <si>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</si>
  <si>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</si>
  <si>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</si>
  <si>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</si>
  <si>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</si>
  <si>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</si>
  <si>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</si>
  <si>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</si>
  <si>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</si>
  <si>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</si>
  <si>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</si>
  <si>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</si>
  <si>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</si>
  <si>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</si>
  <si>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</si>
  <si>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</si>
  <si>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</si>
  <si>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</si>
  <si>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</si>
  <si>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</si>
  <si>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</si>
  <si>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</si>
  <si>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</si>
  <si>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</si>
  <si>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</si>
  <si>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</si>
  <si>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</si>
  <si>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</si>
  <si>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</si>
  <si>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</si>
  <si>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</si>
  <si>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</si>
  <si>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</si>
  <si>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</si>
  <si>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</si>
  <si>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</si>
  <si>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</si>
  <si>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</si>
  <si>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</si>
  <si>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</si>
  <si>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</si>
  <si>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</si>
  <si>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</si>
  <si>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</si>
  <si>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</si>
  <si>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</si>
  <si>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</si>
  <si>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</si>
  <si>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</si>
  <si>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</si>
  <si>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</si>
  <si>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</si>
  <si>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</si>
  <si>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</si>
  <si>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</si>
  <si>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</si>
  <si>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</si>
  <si>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</si>
  <si>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</si>
  <si>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</si>
  <si>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</si>
  <si>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</si>
  <si>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</si>
  <si>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</si>
  <si>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</si>
  <si>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</si>
  <si>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</si>
  <si>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</si>
  <si>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</si>
  <si>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</si>
  <si>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</si>
  <si>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</si>
  <si>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</si>
  <si>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</si>
  <si>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</si>
  <si>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</si>
  <si>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</si>
  <si>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</si>
  <si>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</si>
  <si>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</si>
  <si>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</si>
  <si>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</si>
  <si>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</si>
  <si>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</si>
  <si>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</si>
  <si>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</si>
  <si>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</si>
  <si>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</si>
  <si>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</si>
  <si>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</si>
  <si>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</si>
  <si>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</si>
  <si>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</si>
  <si>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</si>
  <si>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</si>
  <si>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</si>
  <si>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</si>
  <si>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</si>
  <si>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</si>
  <si>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</si>
  <si>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</si>
  <si>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</si>
  <si>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</si>
  <si>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</si>
  <si>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</si>
  <si>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</si>
  <si>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</si>
  <si>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</si>
  <si>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</si>
  <si>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</si>
  <si>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</si>
  <si>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</si>
  <si>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</si>
  <si>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</si>
  <si>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</si>
  <si>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</si>
  <si>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</si>
  <si>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</si>
  <si>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</si>
  <si>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</si>
  <si>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</si>
  <si>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</si>
  <si>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</si>
  <si>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</si>
  <si>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</si>
  <si>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</si>
  <si>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</si>
  <si>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</si>
  <si>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</si>
  <si>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</si>
  <si>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</si>
  <si>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</si>
  <si>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</si>
  <si>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</si>
  <si>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</si>
  <si>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</si>
  <si>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</si>
  <si>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</si>
  <si>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</si>
  <si>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</si>
  <si>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</si>
  <si>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</si>
  <si>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</si>
  <si>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</si>
  <si>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</si>
  <si>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</si>
  <si>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</si>
  <si>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</si>
  <si>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</si>
  <si>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</si>
  <si>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</si>
  <si>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</si>
  <si>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</si>
  <si>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</si>
  <si>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</si>
  <si>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</si>
  <si>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</si>
  <si>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</si>
  <si>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</si>
  <si>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</si>
  <si>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</si>
  <si>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</si>
  <si>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</si>
  <si>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</si>
  <si>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</si>
  <si>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</si>
  <si>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</si>
  <si>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</si>
  <si>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</si>
  <si>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</si>
  <si>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</si>
  <si>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</si>
  <si>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</si>
  <si>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</si>
  <si>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</si>
  <si>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</si>
  <si>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</si>
  <si>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</si>
  <si>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</si>
  <si>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</si>
  <si>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</si>
  <si>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</si>
  <si>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</si>
  <si>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</si>
  <si>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</si>
  <si>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</si>
  <si>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</si>
  <si>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</si>
  <si>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</si>
  <si>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</si>
  <si>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</si>
  <si>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</si>
  <si>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</si>
  <si>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</si>
  <si>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</si>
  <si>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</si>
  <si>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</si>
  <si>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</si>
  <si>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</si>
  <si>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</si>
  <si>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</si>
  <si>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</si>
  <si>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</si>
  <si>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</si>
  <si>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</si>
  <si>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</si>
  <si>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</si>
  <si>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</si>
  <si>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</si>
  <si>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</si>
  <si>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</si>
  <si>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</si>
  <si>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</si>
  <si>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</si>
  <si>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</si>
  <si>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</si>
  <si>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</si>
  <si>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</si>
  <si>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</si>
  <si>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</si>
  <si>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</si>
  <si>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</si>
  <si>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</si>
  <si>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</si>
  <si>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</si>
  <si>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</si>
  <si>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</si>
  <si>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</si>
  <si>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</si>
  <si>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</si>
  <si>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</si>
  <si>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</si>
  <si>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</si>
  <si>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</si>
  <si>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</si>
  <si>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</si>
  <si>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</si>
  <si>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</si>
  <si>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</si>
  <si>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</si>
  <si>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</si>
  <si>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</si>
  <si>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</si>
  <si>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</si>
  <si>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</si>
  <si>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</si>
  <si>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</si>
  <si>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</si>
  <si>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</si>
  <si>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</si>
  <si>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</si>
  <si>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</si>
  <si>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</si>
  <si>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</si>
  <si>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</si>
  <si>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</si>
  <si>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</si>
  <si>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</si>
  <si>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</si>
  <si>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</si>
  <si>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</si>
  <si>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</si>
  <si>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</si>
  <si>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</si>
  <si>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</si>
  <si>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</si>
  <si>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</si>
  <si>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</si>
  <si>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</si>
  <si>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</si>
  <si>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</si>
  <si>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</si>
  <si>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</si>
  <si>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</si>
  <si>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</si>
  <si>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</si>
  <si>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</si>
  <si>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</si>
  <si>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</si>
  <si>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</si>
  <si>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</si>
  <si>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</si>
  <si>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</si>
  <si>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</si>
  <si>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</si>
  <si>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</si>
  <si>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</si>
  <si>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</si>
  <si>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</si>
  <si>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</si>
  <si>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</si>
  <si>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</si>
  <si>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</si>
  <si>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</si>
  <si>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</si>
  <si>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</si>
  <si>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</si>
  <si>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</si>
  <si>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</si>
  <si>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</si>
  <si>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</si>
  <si>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</si>
  <si>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</si>
  <si>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</si>
  <si>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</si>
  <si>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</si>
  <si>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</si>
  <si>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</si>
  <si>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</si>
  <si>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</si>
  <si>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</si>
  <si>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</si>
  <si>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</si>
  <si>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</si>
  <si>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</si>
  <si>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</si>
  <si>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</si>
  <si>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</si>
  <si>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</si>
  <si>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</si>
  <si>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</si>
  <si>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</si>
  <si>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</si>
  <si>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</si>
  <si>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</si>
  <si>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</si>
  <si>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</si>
  <si>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</si>
  <si>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</si>
  <si>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</si>
  <si>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</si>
  <si>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</si>
  <si>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</si>
  <si>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</si>
  <si>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</si>
  <si>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</si>
  <si>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</si>
  <si>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</si>
  <si>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</si>
  <si>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</si>
  <si>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</si>
  <si>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</si>
  <si>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</si>
  <si>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</si>
  <si>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</si>
  <si>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</si>
  <si>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</si>
  <si>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</si>
  <si>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</si>
  <si>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</si>
  <si>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</si>
  <si>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</si>
  <si>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</si>
  <si>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</si>
  <si>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</si>
  <si>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</si>
  <si>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</si>
  <si>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</si>
  <si>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</si>
  <si>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</si>
  <si>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</si>
  <si>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</si>
  <si>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</si>
  <si>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</si>
  <si>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</si>
  <si>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</si>
  <si>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</si>
  <si>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</si>
  <si>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</si>
  <si>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</si>
  <si>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</si>
  <si>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</si>
  <si>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</si>
  <si>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</si>
  <si>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</si>
  <si>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</si>
  <si>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</si>
  <si>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</si>
  <si>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</si>
  <si>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</si>
  <si>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</si>
  <si>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</si>
  <si>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</si>
  <si>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</si>
  <si>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</si>
  <si>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</si>
  <si>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</si>
  <si>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</si>
  <si>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</si>
  <si>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</si>
  <si>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</si>
  <si>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</si>
  <si>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</si>
  <si>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</si>
  <si>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</si>
  <si>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</si>
  <si>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</si>
  <si>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</si>
  <si>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</si>
  <si>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</si>
  <si>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</si>
  <si>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</si>
  <si>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</si>
  <si>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</si>
  <si>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</si>
  <si>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</si>
  <si>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</si>
  <si>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</si>
  <si>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</si>
  <si>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</si>
  <si>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</si>
  <si>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</si>
  <si>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</si>
  <si>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</si>
  <si>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</si>
  <si>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</si>
  <si>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</si>
  <si>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</si>
  <si>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</si>
  <si>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</si>
  <si>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</si>
  <si>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</si>
  <si>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</si>
  <si>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</si>
  <si>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</si>
  <si>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</si>
  <si>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</si>
  <si>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</si>
  <si>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</si>
  <si>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</si>
  <si>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</si>
  <si>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</si>
  <si>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</si>
  <si>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</si>
  <si>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</si>
  <si>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</si>
  <si>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</si>
  <si>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</si>
  <si>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</si>
  <si>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</si>
  <si>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</si>
  <si>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</si>
  <si>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</si>
  <si>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</si>
  <si>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</si>
  <si>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</si>
  <si>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</si>
  <si>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</si>
  <si>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</si>
  <si>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</si>
  <si>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</si>
  <si>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</si>
  <si>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</si>
  <si>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</si>
  <si>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</si>
  <si>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</si>
  <si>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</si>
  <si>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</si>
  <si>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</si>
  <si>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</si>
  <si>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</si>
  <si>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</si>
  <si>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</si>
  <si>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</si>
  <si>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</si>
  <si>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</si>
  <si>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</si>
  <si>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</si>
  <si>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</si>
  <si>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</si>
  <si>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</si>
  <si>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</si>
  <si>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</si>
  <si>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</si>
  <si>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</si>
  <si>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</si>
  <si>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</si>
  <si>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</si>
  <si>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</si>
  <si>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</si>
  <si>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</si>
  <si>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</si>
  <si>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</si>
  <si>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</si>
  <si>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</si>
  <si>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</si>
  <si>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</si>
  <si>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</si>
  <si>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</si>
  <si>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</si>
  <si>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</si>
  <si>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</si>
  <si>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</si>
  <si>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</si>
  <si>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</si>
  <si>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</si>
  <si>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</si>
  <si>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</si>
  <si>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</si>
  <si>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</si>
  <si>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</si>
  <si>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</si>
  <si>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</si>
  <si>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</si>
  <si>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</si>
  <si>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</si>
  <si>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</si>
  <si>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</si>
  <si>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</si>
  <si>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</si>
  <si>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</si>
  <si>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</si>
  <si>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</si>
  <si>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</si>
  <si>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</si>
  <si>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</si>
  <si>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</si>
  <si>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</si>
  <si>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</si>
  <si>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</si>
  <si>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</si>
  <si>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</si>
  <si>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</si>
  <si>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</si>
  <si>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</si>
  <si>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</si>
  <si>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</si>
  <si>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</si>
  <si>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</si>
  <si>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</si>
  <si>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</si>
  <si>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</si>
  <si>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</si>
  <si>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</si>
  <si>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</si>
  <si>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</si>
  <si>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</si>
  <si>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</si>
  <si>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</si>
  <si>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</si>
  <si>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</si>
  <si>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</si>
  <si>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</si>
  <si>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</si>
  <si>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</si>
  <si>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</si>
  <si>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</si>
  <si>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</si>
  <si>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</si>
  <si>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</si>
  <si>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</si>
  <si>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</si>
  <si>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</si>
  <si>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</si>
  <si>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</si>
  <si>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</si>
  <si>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</si>
  <si>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</si>
  <si>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</si>
  <si>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</si>
  <si>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</si>
  <si>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</si>
  <si>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</si>
  <si>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</si>
  <si>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</si>
  <si>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</si>
  <si>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</si>
  <si>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</si>
  <si>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</si>
  <si>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</si>
  <si>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</si>
  <si>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</si>
  <si>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</si>
  <si>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</si>
  <si>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</si>
  <si>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</si>
  <si>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</si>
  <si>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</si>
  <si>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</si>
  <si>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</si>
  <si>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</si>
  <si>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</si>
  <si>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</si>
  <si>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</si>
  <si>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</si>
  <si>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</si>
  <si>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</si>
  <si>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</si>
  <si>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</si>
  <si>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</si>
  <si>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</si>
  <si>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</si>
  <si>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</si>
  <si>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</si>
  <si>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</si>
  <si>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</si>
  <si>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</si>
  <si>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</si>
  <si>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</si>
  <si>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</si>
  <si>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</si>
  <si>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</si>
  <si>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</si>
  <si>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</si>
  <si>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</si>
  <si>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</si>
  <si>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</si>
  <si>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</si>
  <si>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</si>
  <si>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</si>
  <si>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</si>
  <si>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</si>
  <si>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</si>
  <si>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</si>
  <si>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</si>
  <si>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</si>
  <si>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</si>
  <si>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</si>
  <si>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</si>
  <si>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</si>
  <si>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</si>
  <si>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</si>
  <si>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</si>
  <si>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</si>
  <si>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</si>
  <si>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</si>
  <si>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</si>
  <si>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</si>
  <si>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</si>
  <si>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</si>
  <si>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</si>
  <si>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</si>
  <si>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</si>
  <si>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</si>
  <si>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</si>
  <si>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</si>
  <si>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</si>
  <si>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</si>
  <si>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</si>
  <si>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</si>
  <si>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</si>
  <si>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</si>
  <si>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</si>
  <si>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</si>
  <si>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</si>
  <si>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</si>
  <si>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</si>
  <si>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</si>
  <si>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</si>
  <si>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</si>
  <si>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</si>
  <si>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</si>
  <si>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</si>
  <si>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</si>
  <si>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</si>
  <si>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</si>
  <si>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</si>
  <si>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</si>
  <si>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</si>
  <si>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</si>
  <si>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</si>
  <si>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</si>
  <si>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</si>
  <si>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</si>
  <si>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</si>
  <si>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</si>
  <si>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</si>
  <si>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</si>
  <si>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</si>
  <si>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</si>
  <si>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</si>
  <si>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</si>
  <si>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</si>
  <si>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</si>
  <si>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</si>
  <si>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</si>
  <si>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</si>
  <si>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</si>
  <si>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</si>
  <si>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</si>
  <si>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</si>
  <si>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</si>
  <si>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</si>
  <si>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</si>
  <si>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</si>
  <si>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</si>
  <si>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</si>
  <si>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</si>
  <si>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</si>
  <si>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</si>
  <si>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</si>
  <si>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</si>
  <si>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</si>
  <si>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</si>
  <si>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</si>
  <si>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</si>
  <si>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</si>
  <si>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</si>
  <si>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</si>
  <si>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</si>
  <si>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</si>
  <si>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</si>
  <si>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</si>
  <si>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</si>
  <si>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</si>
  <si>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</si>
  <si>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</si>
  <si>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</si>
  <si>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</si>
  <si>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</si>
  <si>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</si>
  <si>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</si>
  <si>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</si>
  <si>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</si>
  <si>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</si>
  <si>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</si>
  <si>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</si>
  <si>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</si>
  <si>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</si>
  <si>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</si>
  <si>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</si>
  <si>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</si>
  <si>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</si>
  <si>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</si>
  <si>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</si>
  <si>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</si>
  <si>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</si>
  <si>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</si>
  <si>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</si>
  <si>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</si>
  <si>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</si>
  <si>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</si>
  <si>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</si>
  <si>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</si>
  <si>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</si>
  <si>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</si>
  <si>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</si>
  <si>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</si>
  <si>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</si>
  <si>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</si>
  <si>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</si>
  <si>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</si>
  <si>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</si>
  <si>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</si>
  <si>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</si>
  <si>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</si>
  <si>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</si>
  <si>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</si>
  <si>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</si>
  <si>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</si>
  <si>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</si>
  <si>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</si>
  <si>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</si>
  <si>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</si>
  <si>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</si>
  <si>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</si>
  <si>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</si>
  <si>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</si>
  <si>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</si>
  <si>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</si>
  <si>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</si>
  <si>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</si>
  <si>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</si>
  <si>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</si>
  <si>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</si>
  <si>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</si>
  <si>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</si>
  <si>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</si>
  <si>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</si>
  <si>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</si>
  <si>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</si>
  <si>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</si>
  <si>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</si>
  <si>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</si>
  <si>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</si>
  <si>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</si>
  <si>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</si>
  <si>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</si>
  <si>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</si>
  <si>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</si>
  <si>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</si>
  <si>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</si>
  <si>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</si>
  <si>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</si>
  <si>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</si>
  <si>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</si>
  <si>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</si>
  <si>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</si>
  <si>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</si>
  <si>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</si>
  <si>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</si>
  <si>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</si>
  <si>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</si>
  <si>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</si>
  <si>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</si>
  <si>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</si>
  <si>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</si>
  <si>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</si>
  <si>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</si>
  <si>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</si>
  <si>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</si>
  <si>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</si>
  <si>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</si>
  <si>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</si>
  <si>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</si>
  <si>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</si>
  <si>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</si>
  <si>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</si>
  <si>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</si>
  <si>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</si>
  <si>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</si>
  <si>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</si>
  <si>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</si>
  <si>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</si>
  <si>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</si>
  <si>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</si>
  <si>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</si>
  <si>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</si>
  <si>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</si>
  <si>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</si>
  <si>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</si>
  <si>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</si>
  <si>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</si>
  <si>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</si>
  <si>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</si>
  <si>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</si>
  <si>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</si>
  <si>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</si>
  <si>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</si>
  <si>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</si>
  <si>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</si>
  <si>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</si>
  <si>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</si>
  <si>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</si>
  <si>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</si>
  <si>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</si>
  <si>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</si>
  <si>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</si>
  <si>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</si>
  <si>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</si>
  <si>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</si>
  <si>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</si>
  <si>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</si>
  <si>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</si>
  <si>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</si>
  <si>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</si>
  <si>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</si>
  <si>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</si>
  <si>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</si>
  <si>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</si>
  <si>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</si>
  <si>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</si>
  <si>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</si>
  <si>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</si>
  <si>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</si>
  <si>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</si>
  <si>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</si>
  <si>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</si>
  <si>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</si>
  <si>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</si>
  <si>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</si>
  <si>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</si>
  <si>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</si>
  <si>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</si>
  <si>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</si>
  <si>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</si>
  <si>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</si>
  <si>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</si>
  <si>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</si>
  <si>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</si>
  <si>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</si>
  <si>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</si>
  <si>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</si>
  <si>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</si>
  <si>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</si>
  <si>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</si>
  <si>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</si>
  <si>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</si>
  <si>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</si>
  <si>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</si>
  <si>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</si>
  <si>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</si>
  <si>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</si>
  <si>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</si>
  <si>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</si>
  <si>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</si>
  <si>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</si>
  <si>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</si>
  <si>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</si>
  <si>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</si>
  <si>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</si>
  <si>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</si>
  <si>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</si>
  <si>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</si>
  <si>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</si>
  <si>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</si>
  <si>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</si>
  <si>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</si>
  <si>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</si>
  <si>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</si>
  <si>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</si>
  <si>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</si>
  <si>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</si>
  <si>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</si>
  <si>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</si>
  <si>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</si>
  <si>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</si>
  <si>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</si>
  <si>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</si>
  <si>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</si>
  <si>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</si>
  <si>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</si>
  <si>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</si>
  <si>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</si>
  <si>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</si>
  <si>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</si>
  <si>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</si>
  <si>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</si>
  <si>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</si>
  <si>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</si>
  <si>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</si>
  <si>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</si>
  <si>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</si>
  <si>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</si>
  <si>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</si>
  <si>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</si>
  <si>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</si>
  <si>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</si>
  <si>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</si>
  <si>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</si>
  <si>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</si>
  <si>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</si>
  <si>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</si>
  <si>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</si>
  <si>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</si>
  <si>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</si>
  <si>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</si>
  <si>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</si>
  <si>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</si>
  <si>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</si>
  <si>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</si>
  <si>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</si>
  <si>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</si>
  <si>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</si>
  <si>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</si>
  <si>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</si>
  <si>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</si>
  <si>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</si>
  <si>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</si>
  <si>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</si>
  <si>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</si>
  <si>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</si>
  <si>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</si>
  <si>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</si>
  <si>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</si>
  <si>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</si>
  <si>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</si>
  <si>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</si>
  <si>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</si>
  <si>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</si>
  <si>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</si>
  <si>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</si>
  <si>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</si>
  <si>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</si>
  <si>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</si>
  <si>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</si>
  <si>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</si>
  <si>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</si>
  <si>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</si>
  <si>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</si>
  <si>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</si>
  <si>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</si>
  <si>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</si>
  <si>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</si>
  <si>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</si>
  <si>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</si>
  <si>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</si>
  <si>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</si>
  <si>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</si>
  <si>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</si>
  <si>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</si>
  <si>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</si>
  <si>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</si>
  <si>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</si>
  <si>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</si>
  <si>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</si>
  <si>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</si>
  <si>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</si>
  <si>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</si>
  <si>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</si>
  <si>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</si>
  <si>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</si>
  <si>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</si>
  <si>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</si>
  <si>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</si>
  <si>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</si>
  <si>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</si>
  <si>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</si>
  <si>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</si>
  <si>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</si>
  <si>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</si>
  <si>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</si>
  <si>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</si>
  <si>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</si>
  <si>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</si>
  <si>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</si>
  <si>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</si>
  <si>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</si>
  <si>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</si>
  <si>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</si>
  <si>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</si>
  <si>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</si>
  <si>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</si>
  <si>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</si>
  <si>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</si>
  <si>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</si>
  <si>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</si>
  <si>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</si>
  <si>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</si>
  <si>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</si>
  <si>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</si>
  <si>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</si>
  <si>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</si>
  <si>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</si>
  <si>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</si>
  <si>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</si>
  <si>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</si>
  <si>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</si>
  <si>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</si>
  <si>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</si>
  <si>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</si>
  <si>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</si>
  <si>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</si>
  <si>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</si>
  <si>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</si>
  <si>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</si>
  <si>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</si>
  <si>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</si>
  <si>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</si>
  <si>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</si>
  <si>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</si>
  <si>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</si>
  <si>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</si>
  <si>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</si>
  <si>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</si>
  <si>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</si>
  <si>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</si>
  <si>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</si>
  <si>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</si>
  <si>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</si>
  <si>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</si>
  <si>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</si>
  <si>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</si>
  <si>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</si>
  <si>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</si>
  <si>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</si>
  <si>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</si>
  <si>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</si>
  <si>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</si>
  <si>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</si>
  <si>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</si>
  <si>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</si>
  <si>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</si>
  <si>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</si>
  <si>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</si>
  <si>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</si>
  <si>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</si>
  <si>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</si>
  <si>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</si>
  <si>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</si>
  <si>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</si>
  <si>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</si>
  <si>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</si>
  <si>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</si>
  <si>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</si>
  <si>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</si>
  <si>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</si>
  <si>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</si>
  <si>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</si>
  <si>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</si>
  <si>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</si>
  <si>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</si>
  <si>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</si>
  <si>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</si>
  <si>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</si>
  <si>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</si>
  <si>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</si>
  <si>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</si>
  <si>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</si>
  <si>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</si>
  <si>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</si>
  <si>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</si>
  <si>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</si>
  <si>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</si>
  <si>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</si>
  <si>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</si>
  <si>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</si>
  <si>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</si>
  <si>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</si>
  <si>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</si>
  <si>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</si>
  <si>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</si>
  <si>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</si>
  <si>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</si>
  <si>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</si>
  <si>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</si>
  <si>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</si>
  <si>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</si>
  <si>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</si>
  <si>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</si>
  <si>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</si>
  <si>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</si>
  <si>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</si>
  <si>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</si>
  <si>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</si>
  <si>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</si>
  <si>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</si>
  <si>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</si>
  <si>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</si>
  <si>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</si>
  <si>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</si>
  <si>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</si>
  <si>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</si>
  <si>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</si>
  <si>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</si>
  <si>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</si>
  <si>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</si>
  <si>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</si>
  <si>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</si>
  <si>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</si>
  <si>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</si>
  <si>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</si>
  <si>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</si>
  <si>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</si>
  <si>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</si>
  <si>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</si>
  <si>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</si>
  <si>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</si>
  <si>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</si>
  <si>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</si>
  <si>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</si>
  <si>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</si>
  <si>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</si>
  <si>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</si>
  <si>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</si>
  <si>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</si>
  <si>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</si>
  <si>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</si>
  <si>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</si>
  <si>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</si>
  <si>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</si>
  <si>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</si>
  <si>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</si>
  <si>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</si>
  <si>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</si>
  <si>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</si>
  <si>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</si>
  <si>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</si>
  <si>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</si>
  <si>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</si>
  <si>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</si>
  <si>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</si>
  <si>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</si>
  <si>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</si>
  <si>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</si>
  <si>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</si>
  <si>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</si>
  <si>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</si>
  <si>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</si>
  <si>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</si>
  <si>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</si>
  <si>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</si>
  <si>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</si>
  <si>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</si>
  <si>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</si>
  <si>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</si>
  <si>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</si>
  <si>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</si>
  <si>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</si>
  <si>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</si>
  <si>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</si>
  <si>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</si>
  <si>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</si>
  <si>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</si>
  <si>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</si>
  <si>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</si>
  <si>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</si>
  <si>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</si>
  <si>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</si>
  <si>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</si>
  <si>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</si>
  <si>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</si>
  <si>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</si>
  <si>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</si>
  <si>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</si>
  <si>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</si>
  <si>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</si>
  <si>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</si>
  <si>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</si>
  <si>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</si>
  <si>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</si>
  <si>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</si>
  <si>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</si>
  <si>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</si>
  <si>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</si>
  <si>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</si>
  <si>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</si>
  <si>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</si>
  <si>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</si>
  <si>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</si>
  <si>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</si>
  <si>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</si>
  <si>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</si>
  <si>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</si>
  <si>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</si>
  <si>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</si>
  <si>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</si>
  <si>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</si>
  <si>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</si>
  <si>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</si>
  <si>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</si>
  <si>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</si>
  <si>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</si>
  <si>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</si>
  <si>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</si>
  <si>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</si>
  <si>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</si>
  <si>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</si>
  <si>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</si>
  <si>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</si>
  <si>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</si>
  <si>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</si>
  <si>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</si>
  <si>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</si>
  <si>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</si>
  <si>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</si>
  <si>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</si>
  <si>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</si>
  <si>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</si>
  <si>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</si>
  <si>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</si>
  <si>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</si>
  <si>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</si>
  <si>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</si>
  <si>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</si>
  <si>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</si>
  <si>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</si>
  <si>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</si>
  <si>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</si>
  <si>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</si>
  <si>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</si>
  <si>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</si>
  <si>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</si>
  <si>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</si>
  <si>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</si>
  <si>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</si>
  <si>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</si>
  <si>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</si>
  <si>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</si>
  <si>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</si>
  <si>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</si>
  <si>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</si>
  <si>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</si>
  <si>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</si>
  <si>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</si>
  <si>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</si>
  <si>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</si>
  <si>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</si>
  <si>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</si>
  <si>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</si>
  <si>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</si>
  <si>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</si>
  <si>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</si>
  <si>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</si>
  <si>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</si>
  <si>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</si>
  <si>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</si>
  <si>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</si>
  <si>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</si>
  <si>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</si>
  <si>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</si>
  <si>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</si>
  <si>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</si>
  <si>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</si>
  <si>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</si>
  <si>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</si>
  <si>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</si>
  <si>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</si>
  <si>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</si>
  <si>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</si>
  <si>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</si>
  <si>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</si>
  <si>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</si>
  <si>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</si>
  <si>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</si>
  <si>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</si>
  <si>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</si>
  <si>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</si>
  <si>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</si>
  <si>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</si>
  <si>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</si>
  <si>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</si>
  <si>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</si>
  <si>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</si>
  <si>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</si>
  <si>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</si>
  <si>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</si>
  <si>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</si>
  <si>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</si>
  <si>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</si>
  <si>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</si>
  <si>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</si>
  <si>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</si>
  <si>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</si>
  <si>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</si>
  <si>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</si>
  <si>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</si>
  <si>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</si>
  <si>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</si>
  <si>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</si>
  <si>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</si>
  <si>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</si>
  <si>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</si>
  <si>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</si>
  <si>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</si>
  <si>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</si>
  <si>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</si>
  <si>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</si>
  <si>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</si>
  <si>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</si>
  <si>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</si>
  <si>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</si>
  <si>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</si>
  <si>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</si>
  <si>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</si>
  <si>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</si>
  <si>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</si>
  <si>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</si>
  <si>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</si>
  <si>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</si>
  <si>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</si>
  <si>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</si>
  <si>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</si>
  <si>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</si>
  <si>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</si>
  <si>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</si>
  <si>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</si>
  <si>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</si>
  <si>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</si>
  <si>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</si>
  <si>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</si>
  <si>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</si>
  <si>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</si>
  <si>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</si>
  <si>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</si>
  <si>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</si>
  <si>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</si>
  <si>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</si>
  <si>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</si>
  <si>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</si>
  <si>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</si>
  <si>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</si>
  <si>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</si>
  <si>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</si>
  <si>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</si>
  <si>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</si>
  <si>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</si>
  <si>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</si>
  <si>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</si>
  <si>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</si>
  <si>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</si>
  <si>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</si>
  <si>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</si>
  <si>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</si>
  <si>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</si>
  <si>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</si>
  <si>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</si>
  <si>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</si>
  <si>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</si>
  <si>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</si>
  <si>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</si>
  <si>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</si>
  <si>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</si>
  <si>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</si>
  <si>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</si>
  <si>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</si>
  <si>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</si>
  <si>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</si>
  <si>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</si>
  <si>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</si>
  <si>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</si>
  <si>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</si>
  <si>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</si>
  <si>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</si>
  <si>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</si>
  <si>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</si>
  <si>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</si>
  <si>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</si>
  <si>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</si>
  <si>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</si>
  <si>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</si>
  <si>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</si>
  <si>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</si>
  <si>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</si>
  <si>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</si>
  <si>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</si>
  <si>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</si>
  <si>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</si>
  <si>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</si>
  <si>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</si>
  <si>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</si>
  <si>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</si>
  <si>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</si>
  <si>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</si>
  <si>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</si>
  <si>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</si>
  <si>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</si>
  <si>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</si>
  <si>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</si>
  <si>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</si>
  <si>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</si>
  <si>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</si>
  <si>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</si>
  <si>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</si>
  <si>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</si>
  <si>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</si>
  <si>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</si>
  <si>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</si>
  <si>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</si>
  <si>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</si>
  <si>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</si>
  <si>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</si>
  <si>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</si>
  <si>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</si>
  <si>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</si>
  <si>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</si>
  <si>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</si>
  <si>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</si>
  <si>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</si>
  <si>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</si>
  <si>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</si>
  <si>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</si>
  <si>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</si>
  <si>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</si>
  <si>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</si>
  <si>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</si>
  <si>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</si>
  <si>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</si>
  <si>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</si>
  <si>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</si>
  <si>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</si>
  <si>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</si>
  <si>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</si>
  <si>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</si>
  <si>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</si>
  <si>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</si>
  <si>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</si>
  <si>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</si>
  <si>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</si>
  <si>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</si>
  <si>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</si>
  <si>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</si>
  <si>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</si>
  <si>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</si>
  <si>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</si>
  <si>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</si>
  <si>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</si>
  <si>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</si>
  <si>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</si>
  <si>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</si>
  <si>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</si>
  <si>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</si>
  <si>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</si>
  <si>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</si>
  <si>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</si>
  <si>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</si>
  <si>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</si>
  <si>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</si>
  <si>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</si>
  <si>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</si>
  <si>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</si>
  <si>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</si>
  <si>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</si>
  <si>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</si>
  <si>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</si>
  <si>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</si>
  <si>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</si>
  <si>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</si>
  <si>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</si>
  <si>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</si>
  <si>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</si>
  <si>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</si>
  <si>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</si>
  <si>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</si>
  <si>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</si>
  <si>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</si>
  <si>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</si>
  <si>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</si>
  <si>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</si>
  <si>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</si>
  <si>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</si>
  <si>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</si>
  <si>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</si>
  <si>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</si>
  <si>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</si>
  <si>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</si>
  <si>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</si>
  <si>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</si>
  <si>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</si>
  <si>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</si>
  <si>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</si>
  <si>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</si>
  <si>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</si>
  <si>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</si>
  <si>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</si>
  <si>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</si>
  <si>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</si>
  <si>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</si>
  <si>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</si>
  <si>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</si>
  <si>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</si>
  <si>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</si>
  <si>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</si>
  <si>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</si>
  <si>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</si>
  <si>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</si>
  <si>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</si>
  <si>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</si>
  <si>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</si>
  <si>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</si>
  <si>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</si>
  <si>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</si>
  <si>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</si>
  <si>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</si>
  <si>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</si>
  <si>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</si>
  <si>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</si>
  <si>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</si>
  <si>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</si>
  <si>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</si>
  <si>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</si>
  <si>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</si>
  <si>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</si>
  <si>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</si>
  <si>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</si>
  <si>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</si>
  <si>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</si>
  <si>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</si>
  <si>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</si>
  <si>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</si>
  <si>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</si>
  <si>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</si>
  <si>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</si>
  <si>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</si>
  <si>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</si>
  <si>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</si>
  <si>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</si>
  <si>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</si>
  <si>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</si>
  <si>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</si>
  <si>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</si>
  <si>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</si>
  <si>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</si>
  <si>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</si>
  <si>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</si>
  <si>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</si>
  <si>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</si>
  <si>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</si>
  <si>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</si>
  <si>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</si>
  <si>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</si>
  <si>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</si>
  <si>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</si>
  <si>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</si>
  <si>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</si>
  <si>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</si>
  <si>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</si>
  <si>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</si>
  <si>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</si>
  <si>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</si>
  <si>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</si>
  <si>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</si>
  <si>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</si>
  <si>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</si>
  <si>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</si>
  <si>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</si>
  <si>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</si>
  <si>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</si>
  <si>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</si>
  <si>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</si>
  <si>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</si>
  <si>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</si>
  <si>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</si>
  <si>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</si>
  <si>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</si>
  <si>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</si>
  <si>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</si>
  <si>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</si>
  <si>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</si>
  <si>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</si>
  <si>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</si>
  <si>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</si>
  <si>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</si>
  <si>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</si>
  <si>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</si>
  <si>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</si>
  <si>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</si>
  <si>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</si>
  <si>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</si>
  <si>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</si>
  <si>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</si>
  <si>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</si>
  <si>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</si>
  <si>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</si>
  <si>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</si>
  <si>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</si>
  <si>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</si>
  <si>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</si>
  <si>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</si>
  <si>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</si>
  <si>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</si>
  <si>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</si>
  <si>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</si>
  <si>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</si>
  <si>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</si>
  <si>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</si>
  <si>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</si>
  <si>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</si>
  <si>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</si>
  <si>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</si>
  <si>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</si>
  <si>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</si>
  <si>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</si>
  <si>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</si>
  <si>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</si>
  <si>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</si>
  <si>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</si>
  <si>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</si>
  <si>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</si>
  <si>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</si>
  <si>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</si>
  <si>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</si>
  <si>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</si>
  <si>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</si>
  <si>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</si>
  <si>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</si>
  <si>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</si>
  <si>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</si>
  <si>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</si>
  <si>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</si>
  <si>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</si>
  <si>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</si>
  <si>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</si>
  <si>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</si>
  <si>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</si>
  <si>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</si>
  <si>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</si>
  <si>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</si>
  <si>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</si>
  <si>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</si>
  <si>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</si>
  <si>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</si>
  <si>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</si>
  <si>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</si>
  <si>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</si>
  <si>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</si>
  <si>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</si>
  <si>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</si>
  <si>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</si>
  <si>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</si>
  <si>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</si>
  <si>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</si>
  <si>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</si>
  <si>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</si>
  <si>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</si>
  <si>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</si>
  <si>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</si>
  <si>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</si>
  <si>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</si>
  <si>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</si>
  <si>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</si>
  <si>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</si>
  <si>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</si>
  <si>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</si>
  <si>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</si>
  <si>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</si>
  <si>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</si>
  <si>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</si>
  <si>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</si>
  <si>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</si>
  <si>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</si>
  <si>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</si>
  <si>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</si>
  <si>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</si>
  <si>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</si>
  <si>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</si>
  <si>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</si>
  <si>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</si>
  <si>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</si>
  <si>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</si>
  <si>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</si>
  <si>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</si>
  <si>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</si>
  <si>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</si>
  <si>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</si>
  <si>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</si>
  <si>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</si>
  <si>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</si>
  <si>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</si>
  <si>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</si>
  <si>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</si>
  <si>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</si>
  <si>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</si>
  <si>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</si>
  <si>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</si>
  <si>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</si>
  <si>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</si>
  <si>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</si>
  <si>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</si>
  <si>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</si>
  <si>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</si>
  <si>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</si>
  <si>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</si>
  <si>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</si>
  <si>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</si>
  <si>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</si>
  <si>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</si>
  <si>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</si>
  <si>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</si>
  <si>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</si>
  <si>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</si>
  <si>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</si>
  <si>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</si>
  <si>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</si>
  <si>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</si>
  <si>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</si>
  <si>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</si>
  <si>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</si>
  <si>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</si>
  <si>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</si>
  <si>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</si>
  <si>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</si>
  <si>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</si>
  <si>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</si>
  <si>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</si>
  <si>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</si>
  <si>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</si>
  <si>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</si>
  <si>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</si>
  <si>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</si>
  <si>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</si>
  <si>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</si>
  <si>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</si>
  <si>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</si>
  <si>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</si>
  <si>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</si>
  <si>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</si>
  <si>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</si>
  <si>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</si>
  <si>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</si>
  <si>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</si>
  <si>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</si>
  <si>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</si>
  <si>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</si>
  <si>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</si>
  <si>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</si>
  <si>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</si>
  <si>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</si>
  <si>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</si>
  <si>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</si>
  <si>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</si>
  <si>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</si>
  <si>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</si>
  <si>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</si>
  <si>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</si>
  <si>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</si>
  <si>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</si>
  <si>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</si>
  <si>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</si>
  <si>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</si>
  <si>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</si>
  <si>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</si>
  <si>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</si>
  <si>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</si>
  <si>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</si>
  <si>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</si>
  <si>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</si>
  <si>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</si>
  <si>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</si>
  <si>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</si>
  <si>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</si>
  <si>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</si>
  <si>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</si>
  <si>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</si>
  <si>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</si>
  <si>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</si>
  <si>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</si>
  <si>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</si>
  <si>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</si>
  <si>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</si>
  <si>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</si>
  <si>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</si>
  <si>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</si>
  <si>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</si>
  <si>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</si>
  <si>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</si>
  <si>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</si>
  <si>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</si>
  <si>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</si>
  <si>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</si>
  <si>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</si>
  <si>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</si>
  <si>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</si>
  <si>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</si>
  <si>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</si>
  <si>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</si>
  <si>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</si>
  <si>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</si>
  <si>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</si>
  <si>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</si>
  <si>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</si>
  <si>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</si>
  <si>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</si>
  <si>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</si>
  <si>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</si>
  <si>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</si>
  <si>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</si>
  <si>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</si>
  <si>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</si>
  <si>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</si>
  <si>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</si>
  <si>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</si>
  <si>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</si>
  <si>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</si>
  <si>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</si>
  <si>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</si>
  <si>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</si>
  <si>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</si>
  <si>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</si>
  <si>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</si>
  <si>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</si>
  <si>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</si>
  <si>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</si>
  <si>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</si>
  <si>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</si>
  <si>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</si>
  <si>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</si>
  <si>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</si>
  <si>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</si>
  <si>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</si>
  <si>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</si>
  <si>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</si>
  <si>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</si>
  <si>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</si>
  <si>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</si>
  <si>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</si>
  <si>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</si>
  <si>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</si>
  <si>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</si>
  <si>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</si>
  <si>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</si>
  <si>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</si>
  <si>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</si>
  <si>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</si>
  <si>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</si>
  <si>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</si>
  <si>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</si>
  <si>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</si>
  <si>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</si>
  <si>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</si>
  <si>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</si>
  <si>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</si>
  <si>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</si>
  <si>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</si>
  <si>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</si>
  <si>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</si>
  <si>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</si>
  <si>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</si>
  <si>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</si>
  <si>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</si>
  <si>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</si>
  <si>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</si>
  <si>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</si>
  <si>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</si>
  <si>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</si>
  <si>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</si>
  <si>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</si>
  <si>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</si>
  <si>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</si>
  <si>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</si>
  <si>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</si>
  <si>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</si>
  <si>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</si>
  <si>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</si>
  <si>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</si>
  <si>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</si>
  <si>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</si>
  <si>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</si>
  <si>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</si>
  <si>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</si>
  <si>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</si>
  <si>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</si>
  <si>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</si>
  <si>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</si>
  <si>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</si>
  <si>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</si>
  <si>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</si>
  <si>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</si>
  <si>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</si>
  <si>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</si>
  <si>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</si>
  <si>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</si>
  <si>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</si>
  <si>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</si>
  <si>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</si>
  <si>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</si>
  <si>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</si>
  <si>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</si>
  <si>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</si>
  <si>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</si>
  <si>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</si>
  <si>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</si>
  <si>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</si>
  <si>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</si>
  <si>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</si>
  <si>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</si>
  <si>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</si>
  <si>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</si>
  <si>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</si>
  <si>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</si>
  <si>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</si>
  <si>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</si>
  <si>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</si>
  <si>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</si>
  <si>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</si>
  <si>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</si>
  <si>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</si>
  <si>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</si>
  <si>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</si>
  <si>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</si>
  <si>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</si>
  <si>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</si>
  <si>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</si>
  <si>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</si>
  <si>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</si>
  <si>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</si>
  <si>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</si>
  <si>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</si>
  <si>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</si>
  <si>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</si>
  <si>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</si>
  <si>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</si>
  <si>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</si>
  <si>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</si>
  <si>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</si>
  <si>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</si>
  <si>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</si>
  <si>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</si>
  <si>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</si>
  <si>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</si>
  <si>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</si>
  <si>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</si>
  <si>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</si>
  <si>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</si>
  <si>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</si>
  <si>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</si>
  <si>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</si>
  <si>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</si>
  <si>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</si>
  <si>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</si>
  <si>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</si>
  <si>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</si>
  <si>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</si>
  <si>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</si>
  <si>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</si>
  <si>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</si>
  <si>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</si>
  <si>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</si>
  <si>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</si>
  <si>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</si>
  <si>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</si>
  <si>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</si>
  <si>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</si>
  <si>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</si>
  <si>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</si>
  <si>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</si>
  <si>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</si>
  <si>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</si>
  <si>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</si>
  <si>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</si>
  <si>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</si>
  <si>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</si>
  <si>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</si>
  <si>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</si>
  <si>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</si>
  <si>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</si>
  <si>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</si>
  <si>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</si>
  <si>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</si>
  <si>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</si>
  <si>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</si>
  <si>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</si>
  <si>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</si>
  <si>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</si>
  <si>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</si>
  <si>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</si>
  <si>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</si>
  <si>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</si>
  <si>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</si>
  <si>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</si>
  <si>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</si>
  <si>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</si>
  <si>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</si>
  <si>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</si>
  <si>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</si>
  <si>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</si>
  <si>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</si>
  <si>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</si>
  <si>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</si>
  <si>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</si>
  <si>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</si>
  <si>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</si>
  <si>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</si>
  <si>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</si>
  <si>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</si>
  <si>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</si>
  <si>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</si>
  <si>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</si>
  <si>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</si>
  <si>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</si>
  <si>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</si>
  <si>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</si>
  <si>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</si>
  <si>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</si>
  <si>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</si>
  <si>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</si>
  <si>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</si>
  <si>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</si>
  <si>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</si>
  <si>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</si>
  <si>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</si>
  <si>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</si>
  <si>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</si>
  <si>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</si>
  <si>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</si>
  <si>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</si>
  <si>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</si>
  <si>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</si>
  <si>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</si>
  <si>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</si>
  <si>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</si>
  <si>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</si>
  <si>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</si>
  <si>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</si>
  <si>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</si>
  <si>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</si>
  <si>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</si>
  <si>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</si>
  <si>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</si>
  <si>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</si>
  <si>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</si>
  <si>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</si>
  <si>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</si>
  <si>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</si>
  <si>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</si>
  <si>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</si>
  <si>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</si>
  <si>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</si>
  <si>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</si>
  <si>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</si>
  <si>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</si>
  <si>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</si>
  <si>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</si>
  <si>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</si>
  <si>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</si>
  <si>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</si>
  <si>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</si>
  <si>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</si>
  <si>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</si>
  <si>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</si>
  <si>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</si>
  <si>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</si>
  <si>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</si>
  <si>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</si>
  <si>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</si>
  <si>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</si>
  <si>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</si>
  <si>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</si>
  <si>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</si>
  <si>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</si>
  <si>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</si>
  <si>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</si>
  <si>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</si>
  <si>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</si>
  <si>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</si>
  <si>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</si>
  <si>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</si>
  <si>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</si>
  <si>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</si>
  <si>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</si>
  <si>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</si>
  <si>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</si>
  <si>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</si>
  <si>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</si>
  <si>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</si>
  <si>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</si>
  <si>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</si>
  <si>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</si>
  <si>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</si>
  <si>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</si>
  <si>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</si>
  <si>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</si>
  <si>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</si>
  <si>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</si>
  <si>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</si>
  <si>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</si>
  <si>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</si>
  <si>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</si>
  <si>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</si>
  <si>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</si>
  <si>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</si>
  <si>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</si>
  <si>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</si>
  <si>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</si>
  <si>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</si>
  <si>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</si>
  <si>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</si>
  <si>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</si>
  <si>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</si>
  <si>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</si>
  <si>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</si>
  <si>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</si>
  <si>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</si>
  <si>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</si>
  <si>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</si>
  <si>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</si>
  <si>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</si>
  <si>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</si>
  <si>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</si>
  <si>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</si>
  <si>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</si>
  <si>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</si>
  <si>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</si>
  <si>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</si>
  <si>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</si>
  <si>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</si>
  <si>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</si>
  <si>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</si>
  <si>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</si>
  <si>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</si>
  <si>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</si>
  <si>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</si>
  <si>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</si>
  <si>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</si>
  <si>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</si>
  <si>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</si>
  <si>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</si>
  <si>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</si>
  <si>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</si>
  <si>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</si>
  <si>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</si>
  <si>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</si>
  <si>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</si>
  <si>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</si>
  <si>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</si>
  <si>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</si>
  <si>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</si>
  <si>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</si>
  <si>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</si>
  <si>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</si>
  <si>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</si>
  <si>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</si>
  <si>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</si>
  <si>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</si>
  <si>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</si>
  <si>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</si>
  <si>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</si>
  <si>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</si>
  <si>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</si>
  <si>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</si>
  <si>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</si>
  <si>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</si>
  <si>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</si>
  <si>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</si>
  <si>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</si>
  <si>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</si>
  <si>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</si>
  <si>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</si>
  <si>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</si>
  <si>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</si>
  <si>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</si>
  <si>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</si>
  <si>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</si>
  <si>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</si>
  <si>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</si>
  <si>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</si>
  <si>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</si>
  <si>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</si>
  <si>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</si>
  <si>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</si>
  <si>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</si>
  <si>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</si>
  <si>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</si>
  <si>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</si>
  <si>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</si>
  <si>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</si>
  <si>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</si>
  <si>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</si>
  <si>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</si>
  <si>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</si>
  <si>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</si>
  <si>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</si>
  <si>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</si>
  <si>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</si>
  <si>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</si>
  <si>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</si>
  <si>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</si>
  <si>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</si>
  <si>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</si>
  <si>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</si>
  <si>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</si>
  <si>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</si>
  <si>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</si>
  <si>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</si>
  <si>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</si>
  <si>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</si>
  <si>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</si>
  <si>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</si>
  <si>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</si>
  <si>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</si>
  <si>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</si>
  <si>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</si>
  <si>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</si>
  <si>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</si>
  <si>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</si>
  <si>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</si>
  <si>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</si>
  <si>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</si>
  <si>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</si>
  <si>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</si>
  <si>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</si>
  <si>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</si>
  <si>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</si>
  <si>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</si>
  <si>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</si>
  <si>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</si>
  <si>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</si>
  <si>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</si>
  <si>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</si>
  <si>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</si>
  <si>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</si>
  <si>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</si>
  <si>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</si>
  <si>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</si>
  <si>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</si>
  <si>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</si>
  <si>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</si>
  <si>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</si>
  <si>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</si>
  <si>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</si>
  <si>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</si>
  <si>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</si>
  <si>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</si>
  <si>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</si>
  <si>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</si>
  <si>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</si>
  <si>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</si>
  <si>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</si>
  <si>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</si>
  <si>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</si>
  <si>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</si>
  <si>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</si>
  <si>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</si>
  <si>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</si>
  <si>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</si>
  <si>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</si>
  <si>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</si>
  <si>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</si>
  <si>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</si>
  <si>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</si>
  <si>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</si>
  <si>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</si>
  <si>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</si>
  <si>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</si>
  <si>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</si>
  <si>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</si>
  <si>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</si>
  <si>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</si>
  <si>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</si>
  <si>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</si>
  <si>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</si>
  <si>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</si>
  <si>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</si>
  <si>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</si>
  <si>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</si>
  <si>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</si>
  <si>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</si>
  <si>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</si>
  <si>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</si>
  <si>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</si>
  <si>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</si>
  <si>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</si>
  <si>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</si>
  <si>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</si>
  <si>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</si>
  <si>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</si>
  <si>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</si>
  <si>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</si>
  <si>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</si>
  <si>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</si>
  <si>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</si>
  <si>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</si>
  <si>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</si>
  <si>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</si>
  <si>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</si>
  <si>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</si>
  <si>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</si>
  <si>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</si>
  <si>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</si>
  <si>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</si>
  <si>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</si>
  <si>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</si>
  <si>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</si>
  <si>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</si>
  <si>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</si>
  <si>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</si>
  <si>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</si>
  <si>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</si>
  <si>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</si>
  <si>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</si>
  <si>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</si>
  <si>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</si>
  <si>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</si>
  <si>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</si>
  <si>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</si>
  <si>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</si>
  <si>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</si>
  <si>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</si>
  <si>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</si>
  <si>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</si>
  <si>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</si>
  <si>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</si>
  <si>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</si>
  <si>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</si>
  <si>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</si>
  <si>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</si>
  <si>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</si>
  <si>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</si>
  <si>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</si>
  <si>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</si>
  <si>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</si>
  <si>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</si>
  <si>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</si>
  <si>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</si>
  <si>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</si>
  <si>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</si>
  <si>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</si>
  <si>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</si>
  <si>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</si>
  <si>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</si>
  <si>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</si>
  <si>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</si>
  <si>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</si>
  <si>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</si>
  <si>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</si>
  <si>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</si>
  <si>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</si>
  <si>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</si>
  <si>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</si>
  <si>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</si>
  <si>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</si>
  <si>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</si>
  <si>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</si>
  <si>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</si>
  <si>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</si>
  <si>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</si>
  <si>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</si>
  <si>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</si>
  <si>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</si>
  <si>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</si>
  <si>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</si>
  <si>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</si>
  <si>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</si>
  <si>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</si>
  <si>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</si>
  <si>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</si>
  <si>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</si>
  <si>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</si>
  <si>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</si>
  <si>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</si>
  <si>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</si>
  <si>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</si>
  <si>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</si>
  <si>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</si>
  <si>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</si>
  <si>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</si>
  <si>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</si>
  <si>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</si>
  <si>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</si>
  <si>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</si>
  <si>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</si>
  <si>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</si>
  <si>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</si>
  <si>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</si>
  <si>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</si>
  <si>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</si>
  <si>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</si>
  <si>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</si>
  <si>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</si>
  <si>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</si>
  <si>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</si>
  <si>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</si>
  <si>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</si>
  <si>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</si>
  <si>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</si>
  <si>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</si>
  <si>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</si>
  <si>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</si>
  <si>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</si>
  <si>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</si>
  <si>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</si>
  <si>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</si>
  <si>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</si>
  <si>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</si>
  <si>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</si>
  <si>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</si>
  <si>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</si>
  <si>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</si>
  <si>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</si>
  <si>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</si>
  <si>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</si>
  <si>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</si>
  <si>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</si>
  <si>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</si>
  <si>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</si>
  <si>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</si>
  <si>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</si>
  <si>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</si>
  <si>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</si>
  <si>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</si>
  <si>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</si>
  <si>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</si>
  <si>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</si>
  <si>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</si>
  <si>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</si>
  <si>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</si>
  <si>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</si>
  <si>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</si>
  <si>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</si>
  <si>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</si>
  <si>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</si>
  <si>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</si>
  <si>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</si>
  <si>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</si>
  <si>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</si>
  <si>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</si>
  <si>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</si>
  <si>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</si>
  <si>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</si>
  <si>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</si>
  <si>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</si>
  <si>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</si>
  <si>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</si>
  <si>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</si>
  <si>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</si>
  <si>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</si>
  <si>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</si>
  <si>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</si>
  <si>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</si>
  <si>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</si>
  <si>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</si>
  <si>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</si>
  <si>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</si>
  <si>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</si>
  <si>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</si>
  <si>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</si>
  <si>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</si>
  <si>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</si>
  <si>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</si>
  <si>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</si>
  <si>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</si>
  <si>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</si>
  <si>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</si>
  <si>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</si>
  <si>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</si>
  <si>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</si>
  <si>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</si>
  <si>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</si>
  <si>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</si>
  <si>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</si>
  <si>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</si>
  <si>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</si>
  <si>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</si>
  <si>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</si>
  <si>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</si>
  <si>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</si>
  <si>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</si>
  <si>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</si>
  <si>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</si>
  <si>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</si>
  <si>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</si>
  <si>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</si>
  <si>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</si>
  <si>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</si>
  <si>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</si>
  <si>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</si>
  <si>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</si>
  <si>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</si>
  <si>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</si>
  <si>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</si>
  <si>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</si>
  <si>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</si>
  <si>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</si>
  <si>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</si>
  <si>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</si>
  <si>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</si>
  <si>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</si>
  <si>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</si>
  <si>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</si>
  <si>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</si>
  <si>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</si>
  <si>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</si>
  <si>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</si>
  <si>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</si>
  <si>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</si>
  <si>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</si>
  <si>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</si>
  <si>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</si>
  <si>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</si>
  <si>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</si>
  <si>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</si>
  <si>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</si>
  <si>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</si>
  <si>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</si>
  <si>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</si>
  <si>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</si>
  <si>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</si>
  <si>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</si>
  <si>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</si>
  <si>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</si>
  <si>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</si>
  <si>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</si>
  <si>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</si>
  <si>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</si>
  <si>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</si>
  <si>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</si>
  <si>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</si>
  <si>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</si>
  <si>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</si>
  <si>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</si>
  <si>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</si>
  <si>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</si>
  <si>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</si>
  <si>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</si>
  <si>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</si>
  <si>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</si>
  <si>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</si>
  <si>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</si>
  <si>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</si>
  <si>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</si>
  <si>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</si>
  <si>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</si>
  <si>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</si>
  <si>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</si>
  <si>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</si>
  <si>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</si>
  <si>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</si>
  <si>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</si>
  <si>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</si>
  <si>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</si>
  <si>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</si>
  <si>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</si>
  <si>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</si>
  <si>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</si>
  <si>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</si>
  <si>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</si>
  <si>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</si>
  <si>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</si>
  <si>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</si>
  <si>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</si>
  <si>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</si>
  <si>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</si>
  <si>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</si>
  <si>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</si>
  <si>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</si>
  <si>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</si>
  <si>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</si>
  <si>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</si>
  <si>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</si>
  <si>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</si>
  <si>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</si>
  <si>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</si>
  <si>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</si>
  <si>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</si>
  <si>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</si>
  <si>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</si>
  <si>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</si>
  <si>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</si>
  <si>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</si>
  <si>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</si>
  <si>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</si>
  <si>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</si>
  <si>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</si>
  <si>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</si>
  <si>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</si>
  <si>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</si>
  <si>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</si>
  <si>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</si>
  <si>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</si>
  <si>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</si>
  <si>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</si>
  <si>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</si>
  <si>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</si>
  <si>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</si>
  <si>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</si>
  <si>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</si>
  <si>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</si>
  <si>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</si>
  <si>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</si>
  <si>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</si>
  <si>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</si>
  <si>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</si>
  <si>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</si>
  <si>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</si>
  <si>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</si>
  <si>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</si>
  <si>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</si>
  <si>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</si>
  <si>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</si>
  <si>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</si>
  <si>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</si>
  <si>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</si>
  <si>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</si>
  <si>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</si>
  <si>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</si>
  <si>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</si>
  <si>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</si>
  <si>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</si>
  <si>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</si>
  <si>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</si>
  <si>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</si>
  <si>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</si>
  <si>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</si>
  <si>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</si>
  <si>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</si>
  <si>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</si>
  <si>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</si>
  <si>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</si>
  <si>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</si>
  <si>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</si>
  <si>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</si>
  <si>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</si>
  <si>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</si>
  <si>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</si>
  <si>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</si>
  <si>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</si>
  <si>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</si>
  <si>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</si>
  <si>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</si>
  <si>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</si>
  <si>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</si>
  <si>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</si>
  <si>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</si>
  <si>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</si>
  <si>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</si>
  <si>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</si>
  <si>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</si>
  <si>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</si>
  <si>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</si>
  <si>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</si>
  <si>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</si>
  <si>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</si>
  <si>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</si>
  <si>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</si>
  <si>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</si>
  <si>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</si>
  <si>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</si>
  <si>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</si>
  <si>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</si>
  <si>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</si>
  <si>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</si>
  <si>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</si>
  <si>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</si>
  <si>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</si>
  <si>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</si>
  <si>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</si>
  <si>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</si>
  <si>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</si>
  <si>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</si>
  <si>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</si>
  <si>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</si>
  <si>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</si>
  <si>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</si>
  <si>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</si>
  <si>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</si>
  <si>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</si>
  <si>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</si>
  <si>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</si>
  <si>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</si>
  <si>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</si>
  <si>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</si>
  <si>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</si>
  <si>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</si>
  <si>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</si>
  <si>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</si>
  <si>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</si>
  <si>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</si>
  <si>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</si>
  <si>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</si>
  <si>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</si>
  <si>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</si>
  <si>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</si>
  <si>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</si>
  <si>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</si>
  <si>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</si>
  <si>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</si>
  <si>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</si>
  <si>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</si>
  <si>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</si>
  <si>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</si>
  <si>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</si>
  <si>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</si>
  <si>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</si>
  <si>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</si>
  <si>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</si>
  <si>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</si>
  <si>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</si>
  <si>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</si>
  <si>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</si>
  <si>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</si>
  <si>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</si>
  <si>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</si>
  <si>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</si>
  <si>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</si>
  <si>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</si>
  <si>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</si>
  <si>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</si>
  <si>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</si>
  <si>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</si>
  <si>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</si>
  <si>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</si>
  <si>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</si>
  <si>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</si>
  <si>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</si>
  <si>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</si>
  <si>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</si>
  <si>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</si>
  <si>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</si>
  <si>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</si>
  <si>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</si>
  <si>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</si>
  <si>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</si>
  <si>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</si>
  <si>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</si>
  <si>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</si>
  <si>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</si>
  <si>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</si>
  <si>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</si>
  <si>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</si>
  <si>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</si>
  <si>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</si>
  <si>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</si>
  <si>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</si>
  <si>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</si>
  <si>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</si>
  <si>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</si>
  <si>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</si>
  <si>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</si>
  <si>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</si>
  <si>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</si>
  <si>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</si>
  <si>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</si>
  <si>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</si>
  <si>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</si>
  <si>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</si>
  <si>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</si>
  <si>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</si>
  <si>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</si>
  <si>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</si>
  <si>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</si>
  <si>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</si>
  <si>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</si>
  <si>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</si>
  <si>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</si>
  <si>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</si>
  <si>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</si>
  <si>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</si>
  <si>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</si>
  <si>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</si>
  <si>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</si>
  <si>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</si>
  <si>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</si>
  <si>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</si>
  <si>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</si>
  <si>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</si>
  <si>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</si>
  <si>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</si>
  <si>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</si>
  <si>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</si>
  <si>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</si>
  <si>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</si>
  <si>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</si>
  <si>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</si>
  <si>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</si>
  <si>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</si>
  <si>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</si>
  <si>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</si>
  <si>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</si>
  <si>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</si>
  <si>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</si>
  <si>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</si>
  <si>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</si>
  <si>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</si>
  <si>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</si>
  <si>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</si>
  <si>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</si>
  <si>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</si>
  <si>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</si>
  <si>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</si>
  <si>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</si>
  <si>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</si>
  <si>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</si>
  <si>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</si>
  <si>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</si>
  <si>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</si>
  <si>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</si>
  <si>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</si>
  <si>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</si>
  <si>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</si>
  <si>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</si>
  <si>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</si>
  <si>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</si>
  <si>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</si>
  <si>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</si>
  <si>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</si>
  <si>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</si>
  <si>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</si>
  <si>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</si>
  <si>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</si>
  <si>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</si>
  <si>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</si>
  <si>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</si>
  <si>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</si>
  <si>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</si>
  <si>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</si>
  <si>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</si>
  <si>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</si>
  <si>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</si>
  <si>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</si>
  <si>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</si>
  <si>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</si>
  <si>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</si>
  <si>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</si>
  <si>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</si>
  <si>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</si>
  <si>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</si>
  <si>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</si>
  <si>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</si>
  <si>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</si>
  <si>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</si>
  <si>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</si>
  <si>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</si>
  <si>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</si>
  <si>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</si>
  <si>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</si>
  <si>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</si>
  <si>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</si>
  <si>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</si>
  <si>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</si>
  <si>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</si>
  <si>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</si>
  <si>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</si>
  <si>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</si>
  <si>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</si>
  <si>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</si>
  <si>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</si>
  <si>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</si>
  <si>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</si>
  <si>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</si>
  <si>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</si>
  <si>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</si>
  <si>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</si>
  <si>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</si>
  <si>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</si>
  <si>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</si>
  <si>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</si>
  <si>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</si>
  <si>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</si>
  <si>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</si>
  <si>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</si>
  <si>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</si>
  <si>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</si>
  <si>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</si>
  <si>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</si>
  <si>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</si>
  <si>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</si>
  <si>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</si>
  <si>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</si>
  <si>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</si>
  <si>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</si>
  <si>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</si>
  <si>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</si>
  <si>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</si>
  <si>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</si>
  <si>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</si>
  <si>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</si>
  <si>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</si>
  <si>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</si>
  <si>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</si>
  <si>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</si>
  <si>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</si>
  <si>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</si>
  <si>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</si>
  <si>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</si>
  <si>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</si>
  <si>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</si>
  <si>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</si>
  <si>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</si>
  <si>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</si>
  <si>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</si>
  <si>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</si>
  <si>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</si>
  <si>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</si>
  <si>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</si>
  <si>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</si>
  <si>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</si>
  <si>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</si>
  <si>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</si>
  <si>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</si>
  <si>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</si>
  <si>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</si>
  <si>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</si>
  <si>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</si>
  <si>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</si>
  <si>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</si>
  <si>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</si>
  <si>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</si>
  <si>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</si>
  <si>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</si>
  <si>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</si>
  <si>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</si>
  <si>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</si>
  <si>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</si>
  <si>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</si>
  <si>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</si>
  <si>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</si>
  <si>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</si>
  <si>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</si>
  <si>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</si>
  <si>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</si>
  <si>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</si>
  <si>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</si>
  <si>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</si>
  <si>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</si>
  <si>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</si>
  <si>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</si>
  <si>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</si>
  <si>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</si>
  <si>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</si>
  <si>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</si>
  <si>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</si>
  <si>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</si>
  <si>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</si>
  <si>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</si>
  <si>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</si>
  <si>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</si>
  <si>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</si>
  <si>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</si>
  <si>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</si>
  <si>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</si>
  <si>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</si>
  <si>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</si>
  <si>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</si>
  <si>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</si>
  <si>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</si>
  <si>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</si>
  <si>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</si>
  <si>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</si>
  <si>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</si>
  <si>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</si>
  <si>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</si>
  <si>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</si>
  <si>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</si>
  <si>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</si>
  <si>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</si>
  <si>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</si>
  <si>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</si>
  <si>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</si>
  <si>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</si>
  <si>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</si>
  <si>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</si>
  <si>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</si>
  <si>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</si>
  <si>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</si>
  <si>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</si>
  <si>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</si>
  <si>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</si>
  <si>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</si>
  <si>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</si>
  <si>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</si>
  <si>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</si>
  <si>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</si>
  <si>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</si>
  <si>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</si>
  <si>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</si>
  <si>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</si>
  <si>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</si>
  <si>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</si>
  <si>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</si>
  <si>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</si>
  <si>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</si>
  <si>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</si>
  <si>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</si>
  <si>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</si>
  <si>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</si>
  <si>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</si>
  <si>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</si>
  <si>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</si>
  <si>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</si>
  <si>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</si>
  <si>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</si>
  <si>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</si>
  <si>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</si>
  <si>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</si>
  <si>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</si>
  <si>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</si>
  <si>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</si>
  <si>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</si>
  <si>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</si>
  <si>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</si>
  <si>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</si>
  <si>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</si>
  <si>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</si>
  <si>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</si>
  <si>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</si>
  <si>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</si>
  <si>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</si>
  <si>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</si>
  <si>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</si>
  <si>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</si>
  <si>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</si>
  <si>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</si>
  <si>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</si>
  <si>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</si>
  <si>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</si>
  <si>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</si>
  <si>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</si>
  <si>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</si>
  <si>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</si>
  <si>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</si>
  <si>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</si>
  <si>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</si>
  <si>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</si>
  <si>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</si>
  <si>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</si>
  <si>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</si>
  <si>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</si>
  <si>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</si>
  <si>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</si>
  <si>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</si>
  <si>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</si>
  <si>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</si>
  <si>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</si>
  <si>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</si>
  <si>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</si>
  <si>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</si>
  <si>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</si>
  <si>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</si>
  <si>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</si>
  <si>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</si>
  <si>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</si>
  <si>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</si>
  <si>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</si>
  <si>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</si>
  <si>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</si>
  <si>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</si>
  <si>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</si>
  <si>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</si>
  <si>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</si>
  <si>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</si>
  <si>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</si>
  <si>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</si>
  <si>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</si>
  <si>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</si>
  <si>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</si>
  <si>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</si>
  <si>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</si>
  <si>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</si>
  <si>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</si>
  <si>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</si>
  <si>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</si>
  <si>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</si>
  <si>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</si>
  <si>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</si>
  <si>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</si>
  <si>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</si>
  <si>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</si>
  <si>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</si>
  <si>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</si>
  <si>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</si>
  <si>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</si>
  <si>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</si>
  <si>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</si>
  <si>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</si>
  <si>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</si>
  <si>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</si>
  <si>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</si>
  <si>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</si>
  <si>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</si>
  <si>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</si>
  <si>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</si>
  <si>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</si>
  <si>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</si>
  <si>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</si>
  <si>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</si>
  <si>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</si>
  <si>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</si>
  <si>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</si>
  <si>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</si>
  <si>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</si>
  <si>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</si>
  <si>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</si>
  <si>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</si>
  <si>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</si>
  <si>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</si>
  <si>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</si>
  <si>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</si>
  <si>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</si>
  <si>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</si>
  <si>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</si>
  <si>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</si>
  <si>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</si>
  <si>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</si>
  <si>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</si>
  <si>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</si>
  <si>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</si>
  <si>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</si>
  <si>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</si>
  <si>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</si>
  <si>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</si>
  <si>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</si>
  <si>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</si>
  <si>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</si>
  <si>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</si>
  <si>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</si>
  <si>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</si>
  <si>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</si>
  <si>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</si>
  <si>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</si>
  <si>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</si>
  <si>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</si>
  <si>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</si>
  <si>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</si>
  <si>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</si>
  <si>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</si>
  <si>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</si>
  <si>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</si>
  <si>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</si>
  <si>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</si>
  <si>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</si>
  <si>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</si>
  <si>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</si>
  <si>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</si>
  <si>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</si>
  <si>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</si>
  <si>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</si>
  <si>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</si>
  <si>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</si>
  <si>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</si>
  <si>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</si>
  <si>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</si>
  <si>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</si>
  <si>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</si>
  <si>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</si>
  <si>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</si>
  <si>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</si>
  <si>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</si>
  <si>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</si>
  <si>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</si>
  <si>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</si>
  <si>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</si>
  <si>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</si>
  <si>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</si>
  <si>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</si>
  <si>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</si>
  <si>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</si>
  <si>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</si>
  <si>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</si>
  <si>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</si>
  <si>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</si>
  <si>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</si>
  <si>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</si>
  <si>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</si>
  <si>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</si>
  <si>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</si>
  <si>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</si>
  <si>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</si>
  <si>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</si>
  <si>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</si>
  <si>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</si>
  <si>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</si>
  <si>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</si>
  <si>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</si>
  <si>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</si>
  <si>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</si>
  <si>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</si>
  <si>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</si>
  <si>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</si>
  <si>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</si>
  <si>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</si>
  <si>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</si>
  <si>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</si>
  <si>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</si>
  <si>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</si>
  <si>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</si>
  <si>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</si>
  <si>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</si>
  <si>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</si>
  <si>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</si>
  <si>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</si>
  <si>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</si>
  <si>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</si>
  <si>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</si>
  <si>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</si>
  <si>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</si>
  <si>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</si>
  <si>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</si>
  <si>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</si>
  <si>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</si>
  <si>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</si>
  <si>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</si>
  <si>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</si>
  <si>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</si>
  <si>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</si>
  <si>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</si>
  <si>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</si>
  <si>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</si>
  <si>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</si>
  <si>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</si>
  <si>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</si>
  <si>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</si>
  <si>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</si>
  <si>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</si>
  <si>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</si>
  <si>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</si>
  <si>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</si>
  <si>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</si>
  <si>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</si>
  <si>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</si>
  <si>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</si>
  <si>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</si>
  <si>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</si>
  <si>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</si>
  <si>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</si>
  <si>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</si>
  <si>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</si>
  <si>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</si>
  <si>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</si>
  <si>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</si>
  <si>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</si>
  <si>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</si>
  <si>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</si>
  <si>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</si>
  <si>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</si>
  <si>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</si>
  <si>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</si>
  <si>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</si>
  <si>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</si>
  <si>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</si>
  <si>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</si>
  <si>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</si>
  <si>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</si>
  <si>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</si>
  <si>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</si>
  <si>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</si>
  <si>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</si>
  <si>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</si>
  <si>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</si>
  <si>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</si>
  <si>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</si>
  <si>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</si>
  <si>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</si>
  <si>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</si>
  <si>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</si>
  <si>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</si>
  <si>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</si>
  <si>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</si>
  <si>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</si>
  <si>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</si>
  <si>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</si>
  <si>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</si>
  <si>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</si>
  <si>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</si>
  <si>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</si>
  <si>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</si>
  <si>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</si>
  <si>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</si>
  <si>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</si>
  <si>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</si>
  <si>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</si>
  <si>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</si>
  <si>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</si>
  <si>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</si>
  <si>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</si>
  <si>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</si>
  <si>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</si>
  <si>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</si>
  <si>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</si>
  <si>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</si>
  <si>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</si>
  <si>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</si>
  <si>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</si>
  <si>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</si>
  <si>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</si>
  <si>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</si>
  <si>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</si>
  <si>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</si>
  <si>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</si>
  <si>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</si>
  <si>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</si>
  <si>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</si>
  <si>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</si>
  <si>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</si>
  <si>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</si>
  <si>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</si>
  <si>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</si>
  <si>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</si>
  <si>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</si>
  <si>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</si>
  <si>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</si>
  <si>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</si>
  <si>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</si>
  <si>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</si>
  <si>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</si>
  <si>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</si>
  <si>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</si>
  <si>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</si>
  <si>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</si>
  <si>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</si>
  <si>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</si>
  <si>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</si>
  <si>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</si>
  <si>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</si>
  <si>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</si>
  <si>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</si>
  <si>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</si>
  <si>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</si>
  <si>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</si>
  <si>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</si>
  <si>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</si>
  <si>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</si>
  <si>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</si>
  <si>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</si>
  <si>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</si>
  <si>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</si>
  <si>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</si>
  <si>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</si>
  <si>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</si>
  <si>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</si>
  <si>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</si>
  <si>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</si>
  <si>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</si>
  <si>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</si>
  <si>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</si>
  <si>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</si>
  <si>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</si>
  <si>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</si>
  <si>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</si>
  <si>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</si>
  <si>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</si>
  <si>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</si>
  <si>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</si>
  <si>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</si>
  <si>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</si>
  <si>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</si>
  <si>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</si>
  <si>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</si>
  <si>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</si>
  <si>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</si>
  <si>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</si>
  <si>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</si>
  <si>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</si>
  <si>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</si>
  <si>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</si>
  <si>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</si>
  <si>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</si>
  <si>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</si>
  <si>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</si>
  <si>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</si>
  <si>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</si>
  <si>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</si>
  <si>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</si>
  <si>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</si>
  <si>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</si>
  <si>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</si>
  <si>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</si>
  <si>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</si>
  <si>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</si>
  <si>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</si>
  <si>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</si>
  <si>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</si>
  <si>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</si>
  <si>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</si>
  <si>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</si>
  <si>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</si>
  <si>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</si>
  <si>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</si>
  <si>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</si>
  <si>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</si>
  <si>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</si>
  <si>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</si>
  <si>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</si>
  <si>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</si>
  <si>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</si>
  <si>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</si>
  <si>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</si>
  <si>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</si>
  <si>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</si>
  <si>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</si>
  <si>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</si>
  <si>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</si>
  <si>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</si>
  <si>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</si>
  <si>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</si>
  <si>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</si>
  <si>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</si>
  <si>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</si>
  <si>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</si>
  <si>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</si>
  <si>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</si>
  <si>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</si>
  <si>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</si>
  <si>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</si>
  <si>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</si>
  <si>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</si>
  <si>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</si>
  <si>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</si>
  <si>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</si>
  <si>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</si>
  <si>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</si>
  <si>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</si>
  <si>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</si>
  <si>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</si>
  <si>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</si>
  <si>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</si>
  <si>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</si>
  <si>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</si>
  <si>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</si>
  <si>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</si>
  <si>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</si>
  <si>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</si>
  <si>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</si>
  <si>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</si>
  <si>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</si>
  <si>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</si>
  <si>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</si>
  <si>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</si>
  <si>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</si>
  <si>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</si>
  <si>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</si>
  <si>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</si>
  <si>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</si>
  <si>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</si>
  <si>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</si>
  <si>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</si>
  <si>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</si>
  <si>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</si>
  <si>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</si>
  <si>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</si>
  <si>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</si>
  <si>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</si>
  <si>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</si>
  <si>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</si>
  <si>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</si>
  <si>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</si>
  <si>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</si>
  <si>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</si>
  <si>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</si>
  <si>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</si>
  <si>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</si>
  <si>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</si>
  <si>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</si>
  <si>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</si>
  <si>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</si>
  <si>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</si>
  <si>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</si>
  <si>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</si>
  <si>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</si>
  <si>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</si>
  <si>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</si>
  <si>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</si>
  <si>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</si>
  <si>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</si>
  <si>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</si>
  <si>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</si>
  <si>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</si>
  <si>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</si>
  <si>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</si>
  <si>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</si>
  <si>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</si>
  <si>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</si>
  <si>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</si>
  <si>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</si>
  <si>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</si>
  <si>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</si>
  <si>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</si>
  <si>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</si>
  <si>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</si>
  <si>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</si>
  <si>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</si>
  <si>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</si>
  <si>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</si>
  <si>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</si>
  <si>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</si>
  <si>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</si>
  <si>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</si>
  <si>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</si>
  <si>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</si>
  <si>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</si>
  <si>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</si>
  <si>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</si>
  <si>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</si>
  <si>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</si>
  <si>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</si>
  <si>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</si>
  <si>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</si>
  <si>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</si>
  <si>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</si>
  <si>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</si>
  <si>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</si>
  <si>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</si>
  <si>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</si>
  <si>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</si>
  <si>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</si>
  <si>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</si>
  <si>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</si>
  <si>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</si>
  <si>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</si>
  <si>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</si>
  <si>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</si>
  <si>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</si>
  <si>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</si>
  <si>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</si>
  <si>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</si>
  <si>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</si>
  <si>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</si>
  <si>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</si>
  <si>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</si>
  <si>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</si>
  <si>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</si>
  <si>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</si>
  <si>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</si>
  <si>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</si>
  <si>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</si>
  <si>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</si>
  <si>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</si>
  <si>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</si>
  <si>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</si>
  <si>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</si>
  <si>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</si>
  <si>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</si>
  <si>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</si>
  <si>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</si>
  <si>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</si>
  <si>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</si>
  <si>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</si>
  <si>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</si>
  <si>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</si>
  <si>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</si>
  <si>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</si>
  <si>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</si>
  <si>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</si>
  <si>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</si>
  <si>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</si>
  <si>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</si>
  <si>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</si>
  <si>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</si>
  <si>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</si>
  <si>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</si>
  <si>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</si>
  <si>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</si>
  <si>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</si>
  <si>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</si>
  <si>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</si>
  <si>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</si>
  <si>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</si>
  <si>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</si>
  <si>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</si>
  <si>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</si>
  <si>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</si>
  <si>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</si>
  <si>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</si>
  <si>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</si>
  <si>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</si>
  <si>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</si>
  <si>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</si>
  <si>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</si>
  <si>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</si>
  <si>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</si>
  <si>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</si>
  <si>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</si>
  <si>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</si>
  <si>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</si>
  <si>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</si>
  <si>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</si>
  <si>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</si>
  <si>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</si>
  <si>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</si>
  <si>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</si>
  <si>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</si>
  <si>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</si>
  <si>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</si>
  <si>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</si>
  <si>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</si>
  <si>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</si>
  <si>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</si>
  <si>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</si>
  <si>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</si>
  <si>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</si>
  <si>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</si>
  <si>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</si>
  <si>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</si>
  <si>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</si>
  <si>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</si>
  <si>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</si>
  <si>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</si>
  <si>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</si>
  <si>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</si>
  <si>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</si>
  <si>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</si>
  <si>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</si>
  <si>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</si>
  <si>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</si>
  <si>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</si>
  <si>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</si>
  <si>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</si>
  <si>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</si>
  <si>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</si>
  <si>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</si>
  <si>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</si>
  <si>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</si>
  <si>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</si>
  <si>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</si>
  <si>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</si>
  <si>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</si>
  <si>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</si>
  <si>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</si>
  <si>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</si>
  <si>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</si>
  <si>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</si>
  <si>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</si>
  <si>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</si>
  <si>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</si>
  <si>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</si>
  <si>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</si>
  <si>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</si>
  <si>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</si>
  <si>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</si>
  <si>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</si>
  <si>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</si>
  <si>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</si>
  <si>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</si>
  <si>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</si>
  <si>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</si>
  <si>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</si>
  <si>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</si>
  <si>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</si>
  <si>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</si>
  <si>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</si>
  <si>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</si>
  <si>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</si>
  <si>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</si>
  <si>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</si>
  <si>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</si>
  <si>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</si>
  <si>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</si>
  <si>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</si>
  <si>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</si>
  <si>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</si>
  <si>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</si>
  <si>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</si>
  <si>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</si>
  <si>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</si>
  <si>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</si>
  <si>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</si>
  <si>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</si>
  <si>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</si>
  <si>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</si>
  <si>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</si>
  <si>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</si>
  <si>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</si>
  <si>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</si>
  <si>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</si>
  <si>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</si>
  <si>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</si>
  <si>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</si>
  <si>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</si>
  <si>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</si>
  <si>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</si>
  <si>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</si>
  <si>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</si>
  <si>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</si>
  <si>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</si>
  <si>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</si>
  <si>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</si>
  <si>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</si>
  <si>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</si>
  <si>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</si>
  <si>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</si>
  <si>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</si>
  <si>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</si>
  <si>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</si>
  <si>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</si>
  <si>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</si>
  <si>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</si>
  <si>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</si>
  <si>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</si>
  <si>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</si>
  <si>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</si>
  <si>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</si>
  <si>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</si>
  <si>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</si>
  <si>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</si>
  <si>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</si>
  <si>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</si>
  <si>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</si>
  <si>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</si>
  <si>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</si>
  <si>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</si>
  <si>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</si>
  <si>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</si>
  <si>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</si>
  <si>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</si>
  <si>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</si>
  <si>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</si>
  <si>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</si>
  <si>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</si>
  <si>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</si>
  <si>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</si>
  <si>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</si>
  <si>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</si>
  <si>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</si>
  <si>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</si>
  <si>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</si>
  <si>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</si>
  <si>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</si>
  <si>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</si>
  <si>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</si>
  <si>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</si>
  <si>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</si>
  <si>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</si>
  <si>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</si>
  <si>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</si>
  <si>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</si>
  <si>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</si>
  <si>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</si>
  <si>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</si>
  <si>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</si>
  <si>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</si>
  <si>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</si>
  <si>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</si>
  <si>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</si>
  <si>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</si>
  <si>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</si>
  <si>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</si>
  <si>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</si>
  <si>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</si>
  <si>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</si>
  <si>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</si>
  <si>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</si>
  <si>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</si>
  <si>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</si>
  <si>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</si>
  <si>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</si>
  <si>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</si>
  <si>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</si>
  <si>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</si>
  <si>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</si>
  <si>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</si>
  <si>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</si>
  <si>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</si>
  <si>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</si>
  <si>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</si>
  <si>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</si>
  <si>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</si>
  <si>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</si>
  <si>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</si>
  <si>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</si>
  <si>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</si>
  <si>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</si>
  <si>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</si>
  <si>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</si>
  <si>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</si>
  <si>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</si>
  <si>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</si>
  <si>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</si>
  <si>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</si>
  <si>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</si>
  <si>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</si>
  <si>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</si>
  <si>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</si>
  <si>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</si>
  <si>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</si>
  <si>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</si>
  <si>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</si>
  <si>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</si>
  <si>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</si>
  <si>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</si>
  <si>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</si>
  <si>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</si>
  <si>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</si>
  <si>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</si>
  <si>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</si>
  <si>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</si>
  <si>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</si>
  <si>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</si>
  <si>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</si>
  <si>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</si>
  <si>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</si>
  <si>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</si>
  <si>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</si>
  <si>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</si>
  <si>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</si>
  <si>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</si>
  <si>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</si>
  <si>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</si>
  <si>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</si>
  <si>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</si>
  <si>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</si>
  <si>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</si>
  <si>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</si>
  <si>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</si>
  <si>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</si>
  <si>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</si>
  <si>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</si>
  <si>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</si>
  <si>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</si>
  <si>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</si>
  <si>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</si>
  <si>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</si>
  <si>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</si>
  <si>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</si>
  <si>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</si>
  <si>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</si>
  <si>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</si>
  <si>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</si>
  <si>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</si>
  <si>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</si>
  <si>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</si>
  <si>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</si>
  <si>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</si>
  <si>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</si>
  <si>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</si>
  <si>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</si>
  <si>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</si>
  <si>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</si>
  <si>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</si>
  <si>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</si>
  <si>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</si>
  <si>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</si>
  <si>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</si>
  <si>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</si>
  <si>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</si>
  <si>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</si>
  <si>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</si>
  <si>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</si>
  <si>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</si>
  <si>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</si>
  <si>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</si>
  <si>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</si>
  <si>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</si>
  <si>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</si>
  <si>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</si>
  <si>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</si>
  <si>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</si>
  <si>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</si>
  <si>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</si>
  <si>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</si>
  <si>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</si>
  <si>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</si>
  <si>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</si>
  <si>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</si>
  <si>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</si>
  <si>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</si>
  <si>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</si>
  <si>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</si>
  <si>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</si>
  <si>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</si>
  <si>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</si>
  <si>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</si>
  <si>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</si>
  <si>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</si>
  <si>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</si>
  <si>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</si>
  <si>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</si>
  <si>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</si>
  <si>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</si>
  <si>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</si>
  <si>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</si>
  <si>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</si>
  <si>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</si>
  <si>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</si>
  <si>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</si>
  <si>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</si>
  <si>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</si>
  <si>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</si>
  <si>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</si>
  <si>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</si>
  <si>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</si>
  <si>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</si>
  <si>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</si>
  <si>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</si>
  <si>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</si>
  <si>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</si>
  <si>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</si>
  <si>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</si>
  <si>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</si>
  <si>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</si>
  <si>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</si>
  <si>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</si>
  <si>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</si>
  <si>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</si>
  <si>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</si>
  <si>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</si>
  <si>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</si>
  <si>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</si>
  <si>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</si>
  <si>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</si>
  <si>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</si>
  <si>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</si>
  <si>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</si>
  <si>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</si>
  <si>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</si>
  <si>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</si>
  <si>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</si>
  <si>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</si>
  <si>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</si>
  <si>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</si>
  <si>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</si>
  <si>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</si>
  <si>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</si>
  <si>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</si>
  <si>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</si>
  <si>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</si>
  <si>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</si>
  <si>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</si>
  <si>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</si>
  <si>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</si>
  <si>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</si>
  <si>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</si>
  <si>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</si>
  <si>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</si>
  <si>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</si>
  <si>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</si>
  <si>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</si>
  <si>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</si>
  <si>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</si>
  <si>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</si>
  <si>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</si>
  <si>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</si>
  <si>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</si>
  <si>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</si>
  <si>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</si>
  <si>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</si>
  <si>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</si>
  <si>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</si>
  <si>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</si>
  <si>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</si>
  <si>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</si>
  <si>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</si>
  <si>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</si>
  <si>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</si>
  <si>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</si>
  <si>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</si>
  <si>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</si>
  <si>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</si>
  <si>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</si>
  <si>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</si>
  <si>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</si>
  <si>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</si>
  <si>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</si>
  <si>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</si>
  <si>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</si>
  <si>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</si>
  <si>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</si>
  <si>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</si>
  <si>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</si>
  <si>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</si>
  <si>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</si>
  <si>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</si>
  <si>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</si>
  <si>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</si>
  <si>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</si>
  <si>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</si>
  <si>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</si>
  <si>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</si>
  <si>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</si>
  <si>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</si>
  <si>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</si>
  <si>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</si>
  <si>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</si>
  <si>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</si>
  <si>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</si>
  <si>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</si>
  <si>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</si>
  <si>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</si>
  <si>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</si>
  <si>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</si>
  <si>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</si>
  <si>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</si>
  <si>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</si>
  <si>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</si>
  <si>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</si>
  <si>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</si>
  <si>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</si>
  <si>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</si>
  <si>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</si>
  <si>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</si>
  <si>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</si>
  <si>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</si>
  <si>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</si>
  <si>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</si>
  <si>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</si>
  <si>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</si>
  <si>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</si>
  <si>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</si>
  <si>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</si>
  <si>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</si>
  <si>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</si>
  <si>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</si>
  <si>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</si>
  <si>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</si>
  <si>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</si>
  <si>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</si>
  <si>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</si>
  <si>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</si>
  <si>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</si>
  <si>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</si>
  <si>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</si>
  <si>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</si>
  <si>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</si>
  <si>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</si>
  <si>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</si>
  <si>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</si>
  <si>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</si>
  <si>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</si>
  <si>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</si>
  <si>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</si>
  <si>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</si>
  <si>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</si>
  <si>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</si>
  <si>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</si>
  <si>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</si>
  <si>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</si>
  <si>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</si>
  <si>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</si>
  <si>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</si>
  <si>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</si>
  <si>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</si>
  <si>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</si>
  <si>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</si>
  <si>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</si>
  <si>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</si>
  <si>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</si>
  <si>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</si>
  <si>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</si>
  <si>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</si>
  <si>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</si>
  <si>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</si>
  <si>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</si>
  <si>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</si>
  <si>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</si>
  <si>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</si>
  <si>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</si>
  <si>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</si>
  <si>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</si>
  <si>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</si>
  <si>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</si>
  <si>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</si>
  <si>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</si>
  <si>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</si>
  <si>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</si>
  <si>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</si>
  <si>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</si>
  <si>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</si>
  <si>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</si>
  <si>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</si>
  <si>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</si>
  <si>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</si>
  <si>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</si>
  <si>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</si>
  <si>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</si>
  <si>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</si>
  <si>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</si>
  <si>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</si>
  <si>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</si>
  <si>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</si>
  <si>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</si>
  <si>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</si>
  <si>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</si>
  <si>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</si>
  <si>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</si>
  <si>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</si>
  <si>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</si>
  <si>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</si>
  <si>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</si>
  <si>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</si>
  <si>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</si>
  <si>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</si>
  <si>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</si>
  <si>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</si>
  <si>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</si>
  <si>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</si>
  <si>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</si>
  <si>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</si>
  <si>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</si>
  <si>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</si>
  <si>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</si>
  <si>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</si>
  <si>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</si>
  <si>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</si>
  <si>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</si>
  <si>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</si>
  <si>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</si>
  <si>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</si>
  <si>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</si>
  <si>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</si>
  <si>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</si>
  <si>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</si>
  <si>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</si>
  <si>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</si>
  <si>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</si>
  <si>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</si>
  <si>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</si>
  <si>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</si>
  <si>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</si>
  <si>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</si>
  <si>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</si>
  <si>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</si>
  <si>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</si>
  <si>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</si>
  <si>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</si>
  <si>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</si>
  <si>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</si>
  <si>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</si>
  <si>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</si>
  <si>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</si>
  <si>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</si>
  <si>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</si>
  <si>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</si>
  <si>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</si>
  <si>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</si>
  <si>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</si>
  <si>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</si>
  <si>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</si>
  <si>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</si>
  <si>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</si>
  <si>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</si>
  <si>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</si>
  <si>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</si>
  <si>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</si>
  <si>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</si>
  <si>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</si>
  <si>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</si>
  <si>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</si>
  <si>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</si>
  <si>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</si>
  <si>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</si>
  <si>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</si>
  <si>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</si>
  <si>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</si>
  <si>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</si>
  <si>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</si>
  <si>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</si>
  <si>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</si>
  <si>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</si>
  <si>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</si>
  <si>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</si>
  <si>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</si>
  <si>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</si>
  <si>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</si>
  <si>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</si>
  <si>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</si>
  <si>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</si>
  <si>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</si>
  <si>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</si>
  <si>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</si>
  <si>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</si>
  <si>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</si>
  <si>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</si>
  <si>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</si>
  <si>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</si>
  <si>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</si>
  <si>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</si>
  <si>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</si>
  <si>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</si>
  <si>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</si>
  <si>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</si>
  <si>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</si>
  <si>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</si>
  <si>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</si>
  <si>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</si>
  <si>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</si>
  <si>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</si>
  <si>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</si>
  <si>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</si>
  <si>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</si>
  <si>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</si>
  <si>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</si>
  <si>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</si>
  <si>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</si>
  <si>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</si>
  <si>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</si>
  <si>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</si>
  <si>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</si>
  <si>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</si>
  <si>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</si>
  <si>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</si>
  <si>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</si>
  <si>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</si>
  <si>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</si>
  <si>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</si>
  <si>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</si>
  <si>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</si>
  <si>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</si>
  <si>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</si>
  <si>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</si>
  <si>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</si>
  <si>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</si>
  <si>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</si>
  <si>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</si>
  <si>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</si>
  <si>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</si>
  <si>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</si>
  <si>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</si>
  <si>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</si>
  <si>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</si>
  <si>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</si>
  <si>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</si>
  <si>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</si>
  <si>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</si>
  <si>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</si>
  <si>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</si>
  <si>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</si>
  <si>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</si>
  <si>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</si>
  <si>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</si>
  <si>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</si>
  <si>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</si>
  <si>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</si>
  <si>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</si>
  <si>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</si>
  <si>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</si>
  <si>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</si>
  <si>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</si>
  <si>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</si>
  <si>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</si>
  <si>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</si>
  <si>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</si>
  <si>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</si>
  <si>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</si>
  <si>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</si>
  <si>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</si>
  <si>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</si>
  <si>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</si>
  <si>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</si>
  <si>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</si>
  <si>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</si>
  <si>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</si>
  <si>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</si>
  <si>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</si>
  <si>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</si>
  <si>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</si>
  <si>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</si>
  <si>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</si>
  <si>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</si>
  <si>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</si>
  <si>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</si>
  <si>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</si>
  <si>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</si>
  <si>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</si>
  <si>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</si>
  <si>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</si>
  <si>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</si>
  <si>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</si>
  <si>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</si>
  <si>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</si>
  <si>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</si>
  <si>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</si>
  <si>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</si>
  <si>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</si>
  <si>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</si>
  <si>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</si>
  <si>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</si>
  <si>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</si>
  <si>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</si>
  <si>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</si>
  <si>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</si>
  <si>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</si>
  <si>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</si>
  <si>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</si>
  <si>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</si>
  <si>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</si>
  <si>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</si>
  <si>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</si>
  <si>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</si>
  <si>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</si>
  <si>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</si>
  <si>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</si>
  <si>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</si>
  <si>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</si>
  <si>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</si>
  <si>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</si>
  <si>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</si>
  <si>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</si>
  <si>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</si>
  <si>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</si>
  <si>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</si>
  <si>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</si>
  <si>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</si>
  <si>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</si>
  <si>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</si>
  <si>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</si>
  <si>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</si>
  <si>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</si>
  <si>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</si>
  <si>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</si>
  <si>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</si>
  <si>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</si>
  <si>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</si>
  <si>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</si>
  <si>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</si>
  <si>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</si>
  <si>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</si>
  <si>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</si>
  <si>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</si>
  <si>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</si>
  <si>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</si>
  <si>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</si>
  <si>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</si>
  <si>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</si>
  <si>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</si>
  <si>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</si>
  <si>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</si>
  <si>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</si>
  <si>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</si>
  <si>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</si>
  <si>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</si>
  <si>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</si>
  <si>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</si>
  <si>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</si>
  <si>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</si>
  <si>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</si>
  <si>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</si>
  <si>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</si>
  <si>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</si>
  <si>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</si>
  <si>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</si>
  <si>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</si>
  <si>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</si>
  <si>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</si>
  <si>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</si>
  <si>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</si>
  <si>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</si>
  <si>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</si>
  <si>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</si>
  <si>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</si>
  <si>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</si>
  <si>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</si>
  <si>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</si>
  <si>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</si>
  <si>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</si>
  <si>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</si>
  <si>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</si>
  <si>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</si>
  <si>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</si>
  <si>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</si>
  <si>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</si>
  <si>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</si>
  <si>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</si>
  <si>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</si>
  <si>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</si>
  <si>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</si>
  <si>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</si>
  <si>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</si>
  <si>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</si>
  <si>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</si>
  <si>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</si>
  <si>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</si>
  <si>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</si>
  <si>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</si>
  <si>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</si>
  <si>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</si>
  <si>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</si>
  <si>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</si>
  <si>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</si>
  <si>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</si>
  <si>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</si>
  <si>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</si>
  <si>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</si>
  <si>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</si>
  <si>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</si>
  <si>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</si>
  <si>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</si>
  <si>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</si>
  <si>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</si>
  <si>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</si>
  <si>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</si>
  <si>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</si>
  <si>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</si>
  <si>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</si>
  <si>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</si>
  <si>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</si>
  <si>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</si>
  <si>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</si>
  <si>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</si>
  <si>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</si>
  <si>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</si>
  <si>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</si>
  <si>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</si>
  <si>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</si>
  <si>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</si>
  <si>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</si>
  <si>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</si>
  <si>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</si>
  <si>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</si>
  <si>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</si>
  <si>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</si>
  <si>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</si>
  <si>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</si>
  <si>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</si>
  <si>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</si>
  <si>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</si>
  <si>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</si>
  <si>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</si>
  <si>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</si>
  <si>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</si>
  <si>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</si>
  <si>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</si>
  <si>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</si>
  <si>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</si>
  <si>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</si>
  <si>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</si>
  <si>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</si>
  <si>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</si>
  <si>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</si>
  <si>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</si>
  <si>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</si>
  <si>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</si>
  <si>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</si>
  <si>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</si>
  <si>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</si>
  <si>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</si>
  <si>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</si>
  <si>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</si>
  <si>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</si>
  <si>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</si>
  <si>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</si>
  <si>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</si>
  <si>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</si>
  <si>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</si>
  <si>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</si>
  <si>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</si>
  <si>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</si>
  <si>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</si>
  <si>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</si>
  <si>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</si>
  <si>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</si>
  <si>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</si>
  <si>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</si>
  <si>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</si>
  <si>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</si>
  <si>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</si>
  <si>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</si>
  <si>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</si>
  <si>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</si>
  <si>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</si>
  <si>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</si>
  <si>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</si>
  <si>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</si>
  <si>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</si>
  <si>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</si>
  <si>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</si>
  <si>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</si>
  <si>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</si>
  <si>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</si>
  <si>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</si>
  <si>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</si>
  <si>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</si>
  <si>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</si>
  <si>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</si>
  <si>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</si>
  <si>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</si>
  <si>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</si>
  <si>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</si>
  <si>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</si>
  <si>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</si>
  <si>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</si>
  <si>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</si>
  <si>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</si>
  <si>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</si>
  <si>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</si>
  <si>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</si>
  <si>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</si>
  <si>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</si>
  <si>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</si>
  <si>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</si>
  <si>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</si>
  <si>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</si>
  <si>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</si>
  <si>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</si>
  <si>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</si>
  <si>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</si>
  <si>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</si>
  <si>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</si>
  <si>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</si>
  <si>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</si>
  <si>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</si>
  <si>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</si>
  <si>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</si>
  <si>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</si>
  <si>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</si>
  <si>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</si>
  <si>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</si>
  <si>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</si>
  <si>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</si>
  <si>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</si>
  <si>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</si>
  <si>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</si>
  <si>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</si>
  <si>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</si>
  <si>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</si>
  <si>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</si>
  <si>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</si>
  <si>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</si>
  <si>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</si>
  <si>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</si>
  <si>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</si>
  <si>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</si>
  <si>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</si>
  <si>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</si>
  <si>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</si>
  <si>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</si>
  <si>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</si>
  <si>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</si>
  <si>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</si>
  <si>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</si>
  <si>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</si>
  <si>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</si>
  <si>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</si>
  <si>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</si>
  <si>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</si>
  <si>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</si>
  <si>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</si>
  <si>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</si>
  <si>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</si>
  <si>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</si>
  <si>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</si>
  <si>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</si>
  <si>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</si>
  <si>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</si>
  <si>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</si>
  <si>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</si>
  <si>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</si>
  <si>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</si>
  <si>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</si>
  <si>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</si>
  <si>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</si>
  <si>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</si>
  <si>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</si>
  <si>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</si>
  <si>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</si>
  <si>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</si>
  <si>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</si>
  <si>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</si>
  <si>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</si>
  <si>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</si>
  <si>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</si>
  <si>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</si>
  <si>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</si>
  <si>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</si>
  <si>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</si>
  <si>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</si>
  <si>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</si>
  <si>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</si>
  <si>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</si>
  <si>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</si>
  <si>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</si>
  <si>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</si>
  <si>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</si>
  <si>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</si>
  <si>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</si>
  <si>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</si>
  <si>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</si>
  <si>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</si>
  <si>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</si>
  <si>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</si>
  <si>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</si>
  <si>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</si>
  <si>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</si>
  <si>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</si>
  <si>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</si>
  <si>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</si>
  <si>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</si>
  <si>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</si>
  <si>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</si>
  <si>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</si>
  <si>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</si>
  <si>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</si>
  <si>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</si>
  <si>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</si>
  <si>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</si>
  <si>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</si>
  <si>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</si>
  <si>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</si>
  <si>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</si>
  <si>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</si>
  <si>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</si>
  <si>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</si>
  <si>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</si>
  <si>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</si>
  <si>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</si>
  <si>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</si>
  <si>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</si>
  <si>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</si>
  <si>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</si>
  <si>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</si>
  <si>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</si>
  <si>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</si>
  <si>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</si>
  <si>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</si>
  <si>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</si>
  <si>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</si>
  <si>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</si>
  <si>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</si>
  <si>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</si>
  <si>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</si>
  <si>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</si>
  <si>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</si>
  <si>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</si>
  <si>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</si>
  <si>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</si>
  <si>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</si>
  <si>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</si>
  <si>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</si>
  <si>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</si>
  <si>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</si>
  <si>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</si>
  <si>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</si>
  <si>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</si>
  <si>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</si>
  <si>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</si>
  <si>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</si>
  <si>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</si>
  <si>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</si>
  <si>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</si>
  <si>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</si>
  <si>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</si>
  <si>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</si>
  <si>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</si>
  <si>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</si>
  <si>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</si>
  <si>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</si>
  <si>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</si>
  <si>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</si>
  <si>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</si>
  <si>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</si>
  <si>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</si>
  <si>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</si>
  <si>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</si>
  <si>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</si>
  <si>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</si>
  <si>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</si>
  <si>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</si>
  <si>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</si>
  <si>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</si>
  <si>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</si>
  <si>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</si>
  <si>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</si>
  <si>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</si>
  <si>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</si>
  <si>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</si>
  <si>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</si>
  <si>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</si>
  <si>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</si>
  <si>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</si>
  <si>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</si>
  <si>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</si>
  <si>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</si>
  <si>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</si>
  <si>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</si>
  <si>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</si>
  <si>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</si>
  <si>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</si>
  <si>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</si>
  <si>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</si>
  <si>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</si>
  <si>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</si>
  <si>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</si>
  <si>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</si>
  <si>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</si>
  <si>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</si>
  <si>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</si>
  <si>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</si>
  <si>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</si>
  <si>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</si>
  <si>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</si>
  <si>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</si>
  <si>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</si>
  <si>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</si>
  <si>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</si>
  <si>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</si>
  <si>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</si>
  <si>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</si>
  <si>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</si>
  <si>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</si>
  <si>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</si>
  <si>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</si>
  <si>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</si>
  <si>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</si>
  <si>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</si>
  <si>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</si>
  <si>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</si>
  <si>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</si>
  <si>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</si>
  <si>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</si>
  <si>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</si>
  <si>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</si>
  <si>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</si>
  <si>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</si>
  <si>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</si>
  <si>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</si>
  <si>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</si>
  <si>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</si>
  <si>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</si>
  <si>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</si>
  <si>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</si>
  <si>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</si>
  <si>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</si>
  <si>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</si>
  <si>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</si>
  <si>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</si>
  <si>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</si>
  <si>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</si>
  <si>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</si>
  <si>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</si>
  <si>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</si>
  <si>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</si>
  <si>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</si>
  <si>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</si>
  <si>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</si>
  <si>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</si>
  <si>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</si>
  <si>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</si>
  <si>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</si>
  <si>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</si>
  <si>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</si>
  <si>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</si>
  <si>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</si>
  <si>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</si>
  <si>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</si>
  <si>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</si>
  <si>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</si>
  <si>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</si>
  <si>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</si>
  <si>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</si>
  <si>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</si>
  <si>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</si>
  <si>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</si>
  <si>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</si>
  <si>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</si>
  <si>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</si>
  <si>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</si>
  <si>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</si>
  <si>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</si>
  <si>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</si>
  <si>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</si>
  <si>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</si>
  <si>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</si>
  <si>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</si>
  <si>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</si>
  <si>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</si>
  <si>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</si>
  <si>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</si>
  <si>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</si>
  <si>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</si>
  <si>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</si>
  <si>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</si>
  <si>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</si>
  <si>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</si>
  <si>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</si>
  <si>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</si>
  <si>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</si>
  <si>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</si>
  <si>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</si>
  <si>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</si>
  <si>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</si>
  <si>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</si>
  <si>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</si>
  <si>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</si>
  <si>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</si>
  <si>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</si>
  <si>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</si>
  <si>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</si>
  <si>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</si>
  <si>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</si>
  <si>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</si>
  <si>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</si>
  <si>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</si>
  <si>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</si>
  <si>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</si>
  <si>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</si>
  <si>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</si>
  <si>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</si>
  <si>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</si>
  <si>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</si>
  <si>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</si>
  <si>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</si>
  <si>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</si>
  <si>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</si>
  <si>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</si>
  <si>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</si>
  <si>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</si>
  <si>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</si>
  <si>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</si>
  <si>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</si>
  <si>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</si>
  <si>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</si>
  <si>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</si>
  <si>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</si>
  <si>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</si>
  <si>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</si>
  <si>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</si>
  <si>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</si>
  <si>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</si>
  <si>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</si>
  <si>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</si>
  <si>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</si>
  <si>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</si>
  <si>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</si>
  <si>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</si>
  <si>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</si>
  <si>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</si>
  <si>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</si>
  <si>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</si>
  <si>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</si>
  <si>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</si>
  <si>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</si>
  <si>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</si>
  <si>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</si>
  <si>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</si>
  <si>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</si>
  <si>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</si>
  <si>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</si>
  <si>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</si>
  <si>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</si>
  <si>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</si>
  <si>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</si>
  <si>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</si>
  <si>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</si>
  <si>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</si>
  <si>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</si>
  <si>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</si>
  <si>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</si>
  <si>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</si>
  <si>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</si>
  <si>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</si>
  <si>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</si>
  <si>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</si>
  <si>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</si>
  <si>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</si>
  <si>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</si>
  <si>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</si>
  <si>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</si>
  <si>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</si>
  <si>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</si>
  <si>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</si>
  <si>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</si>
  <si>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</si>
  <si>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</si>
  <si>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</si>
  <si>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</si>
  <si>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</si>
  <si>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</si>
  <si>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</si>
  <si>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</si>
  <si>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</si>
  <si>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</si>
  <si>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</si>
  <si>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</si>
  <si>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</si>
  <si>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</si>
  <si>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</si>
  <si>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</si>
  <si>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</si>
  <si>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</si>
  <si>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</si>
  <si>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</si>
  <si>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</si>
  <si>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</si>
  <si>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</si>
  <si>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</si>
  <si>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</si>
  <si>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</si>
  <si>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</si>
  <si>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</si>
  <si>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</si>
  <si>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</si>
  <si>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</si>
  <si>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</si>
  <si>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</si>
  <si>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</si>
  <si>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</si>
  <si>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</si>
  <si>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</si>
  <si>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</si>
  <si>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</si>
  <si>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</si>
  <si>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</si>
  <si>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</si>
  <si>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</si>
  <si>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</si>
  <si>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</si>
  <si>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</si>
  <si>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</si>
  <si>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</si>
  <si>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</si>
  <si>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</si>
  <si>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</si>
  <si>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</si>
  <si>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</si>
  <si>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</si>
  <si>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</si>
  <si>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</si>
  <si>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</si>
  <si>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</si>
  <si>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</si>
  <si>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</si>
  <si>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</si>
  <si>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</si>
  <si>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</si>
  <si>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</si>
  <si>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</si>
  <si>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</si>
  <si>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</si>
  <si>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</si>
  <si>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</si>
  <si>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</si>
  <si>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</si>
  <si>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</si>
  <si>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</si>
  <si>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</si>
  <si>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</si>
  <si>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</si>
  <si>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</si>
  <si>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</si>
  <si>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</si>
  <si>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</si>
  <si>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</si>
  <si>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</si>
  <si>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</si>
  <si>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</si>
  <si>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</si>
  <si>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</si>
  <si>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</si>
  <si>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</si>
  <si>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</si>
  <si>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</si>
  <si>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</si>
  <si>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</si>
  <si>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</si>
  <si>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</si>
  <si>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</si>
  <si>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</si>
  <si>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</si>
  <si>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</si>
  <si>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</si>
  <si>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</si>
  <si>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</si>
  <si>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</si>
  <si>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</si>
  <si>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</si>
  <si>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</si>
  <si>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</si>
  <si>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</si>
  <si>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</si>
  <si>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</si>
  <si>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</si>
  <si>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</si>
  <si>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</si>
  <si>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</si>
  <si>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</si>
  <si>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</si>
  <si>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</si>
  <si>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</si>
  <si>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</si>
  <si>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</si>
  <si>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</si>
  <si>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</si>
  <si>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</si>
  <si>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</si>
  <si>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</si>
  <si>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</si>
  <si>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</si>
  <si>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</si>
  <si>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</si>
  <si>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</si>
  <si>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</si>
  <si>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</si>
  <si>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</si>
  <si>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</si>
  <si>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</si>
  <si>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</si>
  <si>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</si>
  <si>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</si>
  <si>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</si>
  <si>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</si>
  <si>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</si>
  <si>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</si>
  <si>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</si>
  <si>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</si>
  <si>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</si>
  <si>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</si>
  <si>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</si>
  <si>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</si>
  <si>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</si>
  <si>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</si>
  <si>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</si>
  <si>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</si>
  <si>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</si>
  <si>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</si>
  <si>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</si>
  <si>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</si>
  <si>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</si>
  <si>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</si>
  <si>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</si>
  <si>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</si>
  <si>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</si>
  <si>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</si>
  <si>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</si>
  <si>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</si>
  <si>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</si>
  <si>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</si>
  <si>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</si>
  <si>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</si>
  <si>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</si>
  <si>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</si>
  <si>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</si>
  <si>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</si>
  <si>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</si>
  <si>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</si>
  <si>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</si>
  <si>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</si>
  <si>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</si>
  <si>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</si>
  <si>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</si>
  <si>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</si>
  <si>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</si>
  <si>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</si>
  <si>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</si>
  <si>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</si>
  <si>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</si>
  <si>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</si>
  <si>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</si>
  <si>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</si>
  <si>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</si>
  <si>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</si>
  <si>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</si>
  <si>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</si>
  <si>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</si>
  <si>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</si>
  <si>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</si>
  <si>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</si>
  <si>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</si>
  <si>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</si>
  <si>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</si>
  <si>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</si>
  <si>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</si>
  <si>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</si>
  <si>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</si>
  <si>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</si>
  <si>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</si>
  <si>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</si>
  <si>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</si>
  <si>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</si>
  <si>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</si>
  <si>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</si>
  <si>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</si>
  <si>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</si>
  <si>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</si>
  <si>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</si>
  <si>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</si>
  <si>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</si>
  <si>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</si>
  <si>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</si>
  <si>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</si>
  <si>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</si>
  <si>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</si>
  <si>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</si>
  <si>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</si>
  <si>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</si>
  <si>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</si>
  <si>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</si>
  <si>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</si>
  <si>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</si>
  <si>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</si>
  <si>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</si>
  <si>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</si>
  <si>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</si>
  <si>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</si>
  <si>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</si>
  <si>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</si>
  <si>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</si>
  <si>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</si>
  <si>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</si>
  <si>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</si>
  <si>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</si>
  <si>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</si>
  <si>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</si>
  <si>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</si>
  <si>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</si>
  <si>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</si>
  <si>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</si>
  <si>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</si>
  <si>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</si>
  <si>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</si>
  <si>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</si>
  <si>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</si>
  <si>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</si>
  <si>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</si>
  <si>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</si>
  <si>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</si>
  <si>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</si>
  <si>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</si>
  <si>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</si>
  <si>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</si>
  <si>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</si>
  <si>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</si>
  <si>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</si>
  <si>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</si>
  <si>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</si>
  <si>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</si>
  <si>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</si>
  <si>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</si>
  <si>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</si>
  <si>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</si>
  <si>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</si>
  <si>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</si>
  <si>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</si>
  <si>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</si>
  <si>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</si>
  <si>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</si>
  <si>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</si>
  <si>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</si>
  <si>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</si>
  <si>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</si>
  <si>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</si>
  <si>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</si>
  <si>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</si>
  <si>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</si>
  <si>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</si>
  <si>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</si>
  <si>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</si>
  <si>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</si>
  <si>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</si>
  <si>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</si>
  <si>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</si>
  <si>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</si>
  <si>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</si>
  <si>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</si>
  <si>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</si>
  <si>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</si>
  <si>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</si>
  <si>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</si>
  <si>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</si>
  <si>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</si>
  <si>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</si>
  <si>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</si>
  <si>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</si>
  <si>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</si>
  <si>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</si>
  <si>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</si>
  <si>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</si>
  <si>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</si>
  <si>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</si>
  <si>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</si>
  <si>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</si>
  <si>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</si>
  <si>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</si>
  <si>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</si>
  <si>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</si>
  <si>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</si>
  <si>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</si>
  <si>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</si>
  <si>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</si>
  <si>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</si>
  <si>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</si>
  <si>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</si>
  <si>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</si>
  <si>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</si>
  <si>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</si>
  <si>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</si>
  <si>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</si>
  <si>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</si>
  <si>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</si>
  <si>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</si>
  <si>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</si>
  <si>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</si>
  <si>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</si>
  <si>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</si>
  <si>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</si>
  <si>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</si>
  <si>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</si>
  <si>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</si>
  <si>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</si>
  <si>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</si>
  <si>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</si>
  <si>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</si>
  <si>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</si>
  <si>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</si>
  <si>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</si>
  <si>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</si>
  <si>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</si>
  <si>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</si>
  <si>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</si>
  <si>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</si>
  <si>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</si>
  <si>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</si>
  <si>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</si>
  <si>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</si>
  <si>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</si>
  <si>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</si>
  <si>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</si>
  <si>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</si>
  <si>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</si>
  <si>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</si>
  <si>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</si>
  <si>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</si>
  <si>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</si>
  <si>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</si>
  <si>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</si>
  <si>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</si>
  <si>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</si>
  <si>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</si>
  <si>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</si>
  <si>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</si>
  <si>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</si>
  <si>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</si>
  <si>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</si>
  <si>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</si>
  <si>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</si>
  <si>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</si>
  <si>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</si>
  <si>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</si>
  <si>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</si>
  <si>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</si>
  <si>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</si>
  <si>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</si>
  <si>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</si>
  <si>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</si>
  <si>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</si>
  <si>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</si>
  <si>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</si>
  <si>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</si>
  <si>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</si>
  <si>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</si>
  <si>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</si>
  <si>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</si>
  <si>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</si>
  <si>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</si>
  <si>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</si>
  <si>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</si>
  <si>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</si>
  <si>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</si>
  <si>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</si>
  <si>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</si>
  <si>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</si>
  <si>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</si>
  <si>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</si>
  <si>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</si>
  <si>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</si>
  <si>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</si>
  <si>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</si>
  <si>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</si>
  <si>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</si>
  <si>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</si>
  <si>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</si>
  <si>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</si>
  <si>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</si>
  <si>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</si>
  <si>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</si>
  <si>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</si>
  <si>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</si>
  <si>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</si>
  <si>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</si>
  <si>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</si>
  <si>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</si>
  <si>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</si>
  <si>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</si>
  <si>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</si>
  <si>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</si>
  <si>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</si>
  <si>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</si>
  <si>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</si>
  <si>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</si>
  <si>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</si>
  <si>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</si>
  <si>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</si>
  <si>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</si>
  <si>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</si>
  <si>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</si>
  <si>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</si>
  <si>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</si>
  <si>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</si>
  <si>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</si>
  <si>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</si>
  <si>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</si>
  <si>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</si>
  <si>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</si>
  <si>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</si>
  <si>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</si>
  <si>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</si>
  <si>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</si>
  <si>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</si>
  <si>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</si>
  <si>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</si>
  <si>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</si>
  <si>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</si>
  <si>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</si>
  <si>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</si>
  <si>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</si>
  <si>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</si>
  <si>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</si>
  <si>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</si>
  <si>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</si>
  <si>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</si>
  <si>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</si>
  <si>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</si>
  <si>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</si>
  <si>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</si>
  <si>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</si>
  <si>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</si>
  <si>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</si>
  <si>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</si>
  <si>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</si>
  <si>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</si>
  <si>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</si>
  <si>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</si>
  <si>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</si>
  <si>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</si>
  <si>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</si>
  <si>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</si>
  <si>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</si>
  <si>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</si>
  <si>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</si>
  <si>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</si>
  <si>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</si>
  <si>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</si>
  <si>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</si>
  <si>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</si>
  <si>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</si>
  <si>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</si>
  <si>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</si>
  <si>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</si>
  <si>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</si>
  <si>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</si>
  <si>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</si>
  <si>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</si>
  <si>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</si>
  <si>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</si>
  <si>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</si>
  <si>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</si>
  <si>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</si>
  <si>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</si>
  <si>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</si>
  <si>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</si>
  <si>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</si>
  <si>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</si>
  <si>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</si>
  <si>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</si>
  <si>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</si>
  <si>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</si>
  <si>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</si>
  <si>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</si>
  <si>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</si>
  <si>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</si>
  <si>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</si>
  <si>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</si>
  <si>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</si>
  <si>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</si>
  <si>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</si>
  <si>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</si>
  <si>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</si>
  <si>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</si>
  <si>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</si>
  <si>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</si>
  <si>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</si>
  <si>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</si>
  <si>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</si>
  <si>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</si>
  <si>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</si>
  <si>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</si>
  <si>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</si>
  <si>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</si>
  <si>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</si>
  <si>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</si>
  <si>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</si>
  <si>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</si>
  <si>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</si>
  <si>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</si>
  <si>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</si>
  <si>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</si>
  <si>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</si>
  <si>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</si>
  <si>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</si>
  <si>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</si>
  <si>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</si>
  <si>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</si>
  <si>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</si>
  <si>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</si>
  <si>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</si>
  <si>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</si>
  <si>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</si>
  <si>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</si>
  <si>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</si>
  <si>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</si>
  <si>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</si>
  <si>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</si>
  <si>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</si>
  <si>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</si>
  <si>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</si>
  <si>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</si>
  <si>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</si>
  <si>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</si>
  <si>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</si>
  <si>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</si>
  <si>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</si>
  <si>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</si>
  <si>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</si>
  <si>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</si>
  <si>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</si>
  <si>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</si>
  <si>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</si>
  <si>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</si>
  <si>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</si>
  <si>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</si>
  <si>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</si>
  <si>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</si>
  <si>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</si>
  <si>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</si>
  <si>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</si>
  <si>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</si>
  <si>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</si>
  <si>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</si>
  <si>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</si>
  <si>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</si>
  <si>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</si>
  <si>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</si>
  <si>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</si>
  <si>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</si>
  <si>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</si>
  <si>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</si>
  <si>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</si>
  <si>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</si>
  <si>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</si>
  <si>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</si>
  <si>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</si>
  <si>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</si>
  <si>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</si>
  <si>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</si>
  <si>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</si>
  <si>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</si>
  <si>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</si>
  <si>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</si>
  <si>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</si>
  <si>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</si>
  <si>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</si>
  <si>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</si>
  <si>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</si>
  <si>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</si>
  <si>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</si>
  <si>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</si>
  <si>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</si>
  <si>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</si>
  <si>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</si>
  <si>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</si>
  <si>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</si>
  <si>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</si>
  <si>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</si>
  <si>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</si>
  <si>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</si>
  <si>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</si>
  <si>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</si>
  <si>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</si>
  <si>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</si>
  <si>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</si>
  <si>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</si>
  <si>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</si>
  <si>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</si>
  <si>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</si>
  <si>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</si>
  <si>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</si>
  <si>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</si>
  <si>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</si>
  <si>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</si>
  <si>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</si>
  <si>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</si>
  <si>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</si>
  <si>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</si>
  <si>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</si>
  <si>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</si>
  <si>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</si>
  <si>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</si>
  <si>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</si>
  <si>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</si>
  <si>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</si>
  <si>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</si>
  <si>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</si>
  <si>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</si>
  <si>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</si>
  <si>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</si>
  <si>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</si>
  <si>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</si>
  <si>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</si>
  <si>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</si>
  <si>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</si>
  <si>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</si>
  <si>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</si>
  <si>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</si>
  <si>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</si>
  <si>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</si>
  <si>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</si>
  <si>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</si>
  <si>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</si>
  <si>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</si>
  <si>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</si>
  <si>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</si>
  <si>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</si>
  <si>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</si>
  <si>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</si>
  <si>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</si>
  <si>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</si>
  <si>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</si>
  <si>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</si>
  <si>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</si>
  <si>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</si>
  <si>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</si>
  <si>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</si>
  <si>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</si>
  <si>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</si>
  <si>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</si>
  <si>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</si>
  <si>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</si>
  <si>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</si>
  <si>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</si>
  <si>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</si>
  <si>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</si>
  <si>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</si>
  <si>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</si>
  <si>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</si>
  <si>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</si>
  <si>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</si>
  <si>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</si>
  <si>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</si>
  <si>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</si>
  <si>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</si>
  <si>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</si>
  <si>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</si>
  <si>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</si>
  <si>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</si>
  <si>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</si>
  <si>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</si>
  <si>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</si>
  <si>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</si>
  <si>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</si>
  <si>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</si>
  <si>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</si>
  <si>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</si>
  <si>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</si>
  <si>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</si>
  <si>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</si>
  <si>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</si>
  <si>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</si>
  <si>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</si>
  <si>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</si>
  <si>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</si>
  <si>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</si>
  <si>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</si>
  <si>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</si>
  <si>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</si>
  <si>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</si>
  <si>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</si>
  <si>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</si>
  <si>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</si>
  <si>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</si>
  <si>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</si>
  <si>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</si>
  <si>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</si>
  <si>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</si>
  <si>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</si>
  <si>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</si>
  <si>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</si>
  <si>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</si>
  <si>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</si>
  <si>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</si>
  <si>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</si>
  <si>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</si>
  <si>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</si>
  <si>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</si>
  <si>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</si>
  <si>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</si>
  <si>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</si>
  <si>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</si>
  <si>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</si>
  <si>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</si>
  <si>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</si>
  <si>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</si>
  <si>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</si>
  <si>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</si>
  <si>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</si>
  <si>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</si>
  <si>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</si>
  <si>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</si>
  <si>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</si>
  <si>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</si>
  <si>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</si>
  <si>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</si>
  <si>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</si>
  <si>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</si>
  <si>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</si>
  <si>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</si>
  <si>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</si>
  <si>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</si>
  <si>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</si>
  <si>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</si>
  <si>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</si>
  <si>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</si>
  <si>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</si>
  <si>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</si>
  <si>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</si>
  <si>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</si>
  <si>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</si>
  <si>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</si>
  <si>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</si>
  <si>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</si>
  <si>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</si>
  <si>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</si>
  <si>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</si>
  <si>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</si>
  <si>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</si>
  <si>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</si>
  <si>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</si>
  <si>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</si>
  <si>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</si>
  <si>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</si>
  <si>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</si>
  <si>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</si>
  <si>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</si>
  <si>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</si>
  <si>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</si>
  <si>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</si>
  <si>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</si>
  <si>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</si>
  <si>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</si>
  <si>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</si>
  <si>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</si>
  <si>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</si>
  <si>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</si>
  <si>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</si>
  <si>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</si>
  <si>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</si>
  <si>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</si>
  <si>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</si>
  <si>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</si>
  <si>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</si>
  <si>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</si>
  <si>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</si>
  <si>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</si>
  <si>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</si>
  <si>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</si>
  <si>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</si>
  <si>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</si>
  <si>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</si>
  <si>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</si>
  <si>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</si>
  <si>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</si>
  <si>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</si>
  <si>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</si>
  <si>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</si>
  <si>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</si>
  <si>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</si>
  <si>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</si>
  <si>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</si>
  <si>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</si>
  <si>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</si>
  <si>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</si>
  <si>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</si>
  <si>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</si>
  <si>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</si>
  <si>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</si>
  <si>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</si>
  <si>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</si>
  <si>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</si>
  <si>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</si>
  <si>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</si>
  <si>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</si>
  <si>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</si>
  <si>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</si>
  <si>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</si>
  <si>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</si>
  <si>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</si>
  <si>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</si>
  <si>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</si>
  <si>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</si>
  <si>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</si>
  <si>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</si>
  <si>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</si>
  <si>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</si>
  <si>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</si>
  <si>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</si>
  <si>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</si>
  <si>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</si>
  <si>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</si>
  <si>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</si>
  <si>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</si>
  <si>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</si>
  <si>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</si>
  <si>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</si>
  <si>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</si>
  <si>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</si>
  <si>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</si>
  <si>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</si>
  <si>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</si>
  <si>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</si>
  <si>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</si>
  <si>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</si>
  <si>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</si>
  <si>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</si>
  <si>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</si>
  <si>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</si>
  <si>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</si>
  <si>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</si>
  <si>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</si>
  <si>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</si>
  <si>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</si>
  <si>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</si>
  <si>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</si>
  <si>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</si>
  <si>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</si>
  <si>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</si>
  <si>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</si>
  <si>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</si>
  <si>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</si>
  <si>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</si>
  <si>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</si>
  <si>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</si>
  <si>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</si>
  <si>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</si>
  <si>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</si>
  <si>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</si>
  <si>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</si>
  <si>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</si>
  <si>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</si>
  <si>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</si>
  <si>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</si>
  <si>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</si>
  <si>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</si>
  <si>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</si>
  <si>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</si>
  <si>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</si>
  <si>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</si>
  <si>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</si>
  <si>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</si>
  <si>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</si>
  <si>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</si>
  <si>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</si>
  <si>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</si>
  <si>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</si>
  <si>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</si>
  <si>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</si>
  <si>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</si>
  <si>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</si>
  <si>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</si>
  <si>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</si>
  <si>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</si>
  <si>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</si>
  <si>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</si>
  <si>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</si>
  <si>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</si>
  <si>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</si>
  <si>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</si>
  <si>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</si>
  <si>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</si>
  <si>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</si>
  <si>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</si>
  <si>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</si>
  <si>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</si>
  <si>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</si>
  <si>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</si>
  <si>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</si>
  <si>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</si>
  <si>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</si>
  <si>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</si>
  <si>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</si>
  <si>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</si>
  <si>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</si>
  <si>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</si>
  <si>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</si>
  <si>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</si>
  <si>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</si>
  <si>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</si>
  <si>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</si>
  <si>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</si>
  <si>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</si>
  <si>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</si>
  <si>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</si>
  <si>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</si>
  <si>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</si>
  <si>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</si>
  <si>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</si>
  <si>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</si>
  <si>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</si>
  <si>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</si>
  <si>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</si>
  <si>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</si>
  <si>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</si>
  <si>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</si>
  <si>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</si>
  <si>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</si>
  <si>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</si>
  <si>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</si>
  <si>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</si>
  <si>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</si>
  <si>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</si>
  <si>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</si>
  <si>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</si>
  <si>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</si>
  <si>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</si>
  <si>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</si>
  <si>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</si>
  <si>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</si>
  <si>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</si>
  <si>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</si>
  <si>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</si>
  <si>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</si>
  <si>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</si>
  <si>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</si>
  <si>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</si>
  <si>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</si>
  <si>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</si>
  <si>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</si>
  <si>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</si>
  <si>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</si>
  <si>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</si>
  <si>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</si>
  <si>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</si>
  <si>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</si>
  <si>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</si>
  <si>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</si>
  <si>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</si>
  <si>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</si>
  <si>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</si>
  <si>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</si>
  <si>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</si>
  <si>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</si>
  <si>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</si>
  <si>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</si>
  <si>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</si>
  <si>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</si>
  <si>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</si>
  <si>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</si>
  <si>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</si>
  <si>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</si>
  <si>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</si>
  <si>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</si>
  <si>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</si>
  <si>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</si>
  <si>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</si>
  <si>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</si>
  <si>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</si>
  <si>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</si>
  <si>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</si>
  <si>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</si>
  <si>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</si>
  <si>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</si>
  <si>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</si>
  <si>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</si>
  <si>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</si>
  <si>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</si>
  <si>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</si>
  <si>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</si>
  <si>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</si>
  <si>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</si>
  <si>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</si>
  <si>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</si>
  <si>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</si>
  <si>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</si>
  <si>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</si>
  <si>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</si>
  <si>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</si>
  <si>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</si>
  <si>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</si>
  <si>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</si>
  <si>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</si>
  <si>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</si>
  <si>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</si>
  <si>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</si>
  <si>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</si>
  <si>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</si>
  <si>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</si>
  <si>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</si>
  <si>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</si>
  <si>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</si>
  <si>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</si>
  <si>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</si>
  <si>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</si>
  <si>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</si>
  <si>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</si>
  <si>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</si>
  <si>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</si>
  <si>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</si>
  <si>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</si>
  <si>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</si>
  <si>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</si>
  <si>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</si>
  <si>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</si>
  <si>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</si>
  <si>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</si>
  <si>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</si>
  <si>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</si>
  <si>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</si>
  <si>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</si>
  <si>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</si>
  <si>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</si>
  <si>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</si>
  <si>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</si>
  <si>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</si>
  <si>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</si>
  <si>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</si>
  <si>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</si>
  <si>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</si>
  <si>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</si>
  <si>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</si>
  <si>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</si>
  <si>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</si>
  <si>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</si>
  <si>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</si>
  <si>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</si>
  <si>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</si>
  <si>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</si>
  <si>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</si>
  <si>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</si>
  <si>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</si>
  <si>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</si>
  <si>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</si>
  <si>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</si>
  <si>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</si>
  <si>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</si>
  <si>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</si>
  <si>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</si>
  <si>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</si>
  <si>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</si>
  <si>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</si>
  <si>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</si>
  <si>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</si>
  <si>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</si>
  <si>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</si>
  <si>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</si>
  <si>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</si>
  <si>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</si>
  <si>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</si>
  <si>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</si>
  <si>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</si>
  <si>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</si>
  <si>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</si>
  <si>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</si>
  <si>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</si>
  <si>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</si>
  <si>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</si>
  <si>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</si>
  <si>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</si>
  <si>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</si>
  <si>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</si>
  <si>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</si>
  <si>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</si>
  <si>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</si>
  <si>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</si>
  <si>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</si>
  <si>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</si>
  <si>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</si>
  <si>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</si>
  <si>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</si>
  <si>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</si>
  <si>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</si>
  <si>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</si>
  <si>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</si>
  <si>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</si>
  <si>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</si>
  <si>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</si>
  <si>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</si>
  <si>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</si>
  <si>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</si>
  <si>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</si>
  <si>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</si>
  <si>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</si>
  <si>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</si>
  <si>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</si>
  <si>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</si>
  <si>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</si>
  <si>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</si>
  <si>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</si>
  <si>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</si>
  <si>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</si>
  <si>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</si>
  <si>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</si>
  <si>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</si>
  <si>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</si>
  <si>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</si>
  <si>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</si>
  <si>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</si>
  <si>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</si>
  <si>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</si>
  <si>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</si>
  <si>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</si>
  <si>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</si>
  <si>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</si>
  <si>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</si>
  <si>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</si>
  <si>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</si>
  <si>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</si>
  <si>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</si>
  <si>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</si>
  <si>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</si>
  <si>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</si>
  <si>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</si>
  <si>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</si>
  <si>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</si>
  <si>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</si>
  <si>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</si>
  <si>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</si>
  <si>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</si>
  <si>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</si>
  <si>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</si>
  <si>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</si>
  <si>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</si>
  <si>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</si>
  <si>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</si>
  <si>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</si>
  <si>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</si>
  <si>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</si>
  <si>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</si>
  <si>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</si>
  <si>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</si>
  <si>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</si>
  <si>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</si>
  <si>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</si>
  <si>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</si>
  <si>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</si>
  <si>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</si>
  <si>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</si>
  <si>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</si>
  <si>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</si>
  <si>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</si>
  <si>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</si>
  <si>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</si>
  <si>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</si>
  <si>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</si>
  <si>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</si>
  <si>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</si>
  <si>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</si>
  <si>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</si>
  <si>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</si>
  <si>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</si>
  <si>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</si>
  <si>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</si>
  <si>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</si>
  <si>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</si>
  <si>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</si>
  <si>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</si>
  <si>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</si>
  <si>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</si>
  <si>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</si>
  <si>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</si>
  <si>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</si>
  <si>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</si>
  <si>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</si>
  <si>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</si>
  <si>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</si>
  <si>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</si>
  <si>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</si>
  <si>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</si>
  <si>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</si>
  <si>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</si>
  <si>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</si>
  <si>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</si>
  <si>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</si>
  <si>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</si>
  <si>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</si>
  <si>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</si>
  <si>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</si>
  <si>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</si>
  <si>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</si>
  <si>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</si>
  <si>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</si>
  <si>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</si>
  <si>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</si>
  <si>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</si>
  <si>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</si>
  <si>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</si>
  <si>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</si>
  <si>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</si>
  <si>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</si>
  <si>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</si>
  <si>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</si>
  <si>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</si>
  <si>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</si>
  <si>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</si>
  <si>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</si>
  <si>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</si>
  <si>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</si>
  <si>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</si>
  <si>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</si>
  <si>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</si>
  <si>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</si>
  <si>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</si>
  <si>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</si>
  <si>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</si>
  <si>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</si>
  <si>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</si>
  <si>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</si>
  <si>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</si>
  <si>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</si>
  <si>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</si>
  <si>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</si>
  <si>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</si>
  <si>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</si>
  <si>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</si>
  <si>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</si>
  <si>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</si>
  <si>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</si>
  <si>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</si>
  <si>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</si>
  <si>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</si>
  <si>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</si>
  <si>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</si>
  <si>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</si>
  <si>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</si>
  <si>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</si>
  <si>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</si>
  <si>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</si>
  <si>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</si>
  <si>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</si>
  <si>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</si>
  <si>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</si>
  <si>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</si>
  <si>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</si>
  <si>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</si>
  <si>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</si>
  <si>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</si>
  <si>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</si>
  <si>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</si>
  <si>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</si>
  <si>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</si>
  <si>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</si>
  <si>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</si>
  <si>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</si>
  <si>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</si>
  <si>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</si>
  <si>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</si>
  <si>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</si>
  <si>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</si>
  <si>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</si>
  <si>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</si>
  <si>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</si>
  <si>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</si>
  <si>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</si>
  <si>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</si>
  <si>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</si>
  <si>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</si>
  <si>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</si>
  <si>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</si>
  <si>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</si>
  <si>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</si>
  <si>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</si>
  <si>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</si>
  <si>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</si>
  <si>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</si>
  <si>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</si>
  <si>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</si>
  <si>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</si>
  <si>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</si>
  <si>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</si>
  <si>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</si>
  <si>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</si>
  <si>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</si>
  <si>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</si>
  <si>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</si>
  <si>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</si>
  <si>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</si>
  <si>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</si>
  <si>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</si>
  <si>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</si>
  <si>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</si>
  <si>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</si>
  <si>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</si>
  <si>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</si>
  <si>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</si>
  <si>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</si>
  <si>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</si>
  <si>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</si>
  <si>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</si>
  <si>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</si>
  <si>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</si>
  <si>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</si>
  <si>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</si>
  <si>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</si>
  <si>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</si>
  <si>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</si>
  <si>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</si>
  <si>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</si>
  <si>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</si>
  <si>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</si>
  <si>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</si>
  <si>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</si>
  <si>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</si>
  <si>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</si>
  <si>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</si>
  <si>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</si>
  <si>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</si>
  <si>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</si>
  <si>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</si>
  <si>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</si>
  <si>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</si>
  <si>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</si>
  <si>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</si>
  <si>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</si>
  <si>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</si>
  <si>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</si>
  <si>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</si>
  <si>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</si>
  <si>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</si>
  <si>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</si>
  <si>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</si>
  <si>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</si>
  <si>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</si>
  <si>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</si>
  <si>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</si>
  <si>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</si>
  <si>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</si>
  <si>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</si>
  <si>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</si>
  <si>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</si>
  <si>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</si>
  <si>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</si>
  <si>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</si>
  <si>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</si>
  <si>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</si>
  <si>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</si>
  <si>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</si>
  <si>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</si>
  <si>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</si>
  <si>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</si>
  <si>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</si>
  <si>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</si>
  <si>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</si>
  <si>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</si>
  <si>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</si>
  <si>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</si>
  <si>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</si>
  <si>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</si>
  <si>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</si>
  <si>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</si>
  <si>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</si>
  <si>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</si>
  <si>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</si>
  <si>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</si>
  <si>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</si>
  <si>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</si>
  <si>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</si>
  <si>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</si>
  <si>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</si>
  <si>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</si>
  <si>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</si>
  <si>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</si>
  <si>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</si>
  <si>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</si>
  <si>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</si>
  <si>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</si>
  <si>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</si>
  <si>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</si>
  <si>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</si>
  <si>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</si>
  <si>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</si>
  <si>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</si>
  <si>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</si>
  <si>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</si>
  <si>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</si>
  <si>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</si>
  <si>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</si>
  <si>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</si>
  <si>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</si>
  <si>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</si>
  <si>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</si>
  <si>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</si>
  <si>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</si>
  <si>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</si>
  <si>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</si>
  <si>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</si>
  <si>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</si>
  <si>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</si>
  <si>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</si>
  <si>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</si>
  <si>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</si>
  <si>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</si>
  <si>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</si>
  <si>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</si>
  <si>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</si>
  <si>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</si>
  <si>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</si>
  <si>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</si>
  <si>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</si>
  <si>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</si>
  <si>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</si>
  <si>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</si>
  <si>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</si>
  <si>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</si>
  <si>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</si>
  <si>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</si>
  <si>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</si>
  <si>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</si>
  <si>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</si>
  <si>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</si>
  <si>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</si>
  <si>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</si>
  <si>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</si>
  <si>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</si>
  <si>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</si>
  <si>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</si>
  <si>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</si>
  <si>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</si>
  <si>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</si>
  <si>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</si>
  <si>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</si>
  <si>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</si>
  <si>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</si>
  <si>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</si>
  <si>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</si>
  <si>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</si>
  <si>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</si>
  <si>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</si>
  <si>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</si>
  <si>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</si>
  <si>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</si>
  <si>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</si>
  <si>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</si>
  <si>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</si>
  <si>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</si>
  <si>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</si>
  <si>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</si>
  <si>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</si>
  <si>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</si>
  <si>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</si>
  <si>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</si>
  <si>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</si>
  <si>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</si>
  <si>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</si>
  <si>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</si>
  <si>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</si>
  <si>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</si>
  <si>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</si>
  <si>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</si>
  <si>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</si>
  <si>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</si>
  <si>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</si>
  <si>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</si>
  <si>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</si>
  <si>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</si>
  <si>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</si>
  <si>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</si>
  <si>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</si>
  <si>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</si>
  <si>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</si>
  <si>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</si>
  <si>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</si>
  <si>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</si>
  <si>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</si>
  <si>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</si>
  <si>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</si>
  <si>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</si>
  <si>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</si>
  <si>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</si>
  <si>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</si>
  <si>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</si>
  <si>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</si>
  <si>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</si>
  <si>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</si>
  <si>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</si>
  <si>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</si>
  <si>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</si>
  <si>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</si>
  <si>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</si>
  <si>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</si>
  <si>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</si>
  <si>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</si>
  <si>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</si>
  <si>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</si>
  <si>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</si>
  <si>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</si>
  <si>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</si>
  <si>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</si>
  <si>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</si>
  <si>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</si>
  <si>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</si>
  <si>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</si>
  <si>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</si>
  <si>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</si>
  <si>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</si>
  <si>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</si>
  <si>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</si>
  <si>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</si>
  <si>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</si>
  <si>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</si>
  <si>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</si>
  <si>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</si>
  <si>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</si>
  <si>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</si>
  <si>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</si>
  <si>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</si>
  <si>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</si>
  <si>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</si>
  <si>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</si>
  <si>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</si>
  <si>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</si>
  <si>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</si>
  <si>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</si>
  <si>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</si>
  <si>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</si>
  <si>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</si>
  <si>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</si>
  <si>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</si>
  <si>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</si>
  <si>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</si>
  <si>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</si>
  <si>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</si>
  <si>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</si>
  <si>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</si>
  <si>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</si>
  <si>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</si>
  <si>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</si>
  <si>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</si>
  <si>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</si>
  <si>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</si>
  <si>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</si>
  <si>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</si>
  <si>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</si>
  <si>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</si>
  <si>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</si>
  <si>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</si>
  <si>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</si>
  <si>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</si>
  <si>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</si>
  <si>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</si>
  <si>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</si>
  <si>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</si>
  <si>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</si>
  <si>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</si>
  <si>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</si>
  <si>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</si>
  <si>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</si>
  <si>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</si>
  <si>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</si>
  <si>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</si>
  <si>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</si>
  <si>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</si>
  <si>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</si>
  <si>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</si>
  <si>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</si>
  <si>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</si>
  <si>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</si>
  <si>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</si>
  <si>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</si>
  <si>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</si>
  <si>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</si>
  <si>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</si>
  <si>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</si>
  <si>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</si>
  <si>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</si>
  <si>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</si>
  <si>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</si>
  <si>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</si>
  <si>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</si>
  <si>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</si>
  <si>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</si>
  <si>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</si>
  <si>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</si>
  <si>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</si>
  <si>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</si>
  <si>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</si>
  <si>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</si>
  <si>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</si>
  <si>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</si>
  <si>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</si>
  <si>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</si>
  <si>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</si>
  <si>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</si>
  <si>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</si>
  <si>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</si>
  <si>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</si>
  <si>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</si>
  <si>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</si>
  <si>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</si>
  <si>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</si>
  <si>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</si>
  <si>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</si>
  <si>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</si>
  <si>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</si>
  <si>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</si>
  <si>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</si>
  <si>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</si>
  <si>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</si>
  <si>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</si>
  <si>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</si>
  <si>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</si>
  <si>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</si>
  <si>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</si>
  <si>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</si>
  <si>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</si>
  <si>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</si>
  <si>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</si>
  <si>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</si>
  <si>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</si>
  <si>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</si>
  <si>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</si>
  <si>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</si>
  <si>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</si>
  <si>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</si>
  <si>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</si>
  <si>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</si>
  <si>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</si>
  <si>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</si>
  <si>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</si>
  <si>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</si>
  <si>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</si>
  <si>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</si>
  <si>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</si>
  <si>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</si>
  <si>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</si>
  <si>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</si>
  <si>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</si>
  <si>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</si>
  <si>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</si>
  <si>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</si>
  <si>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</si>
  <si>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</si>
  <si>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</si>
  <si>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</si>
  <si>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</si>
  <si>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</si>
  <si>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</si>
  <si>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</si>
  <si>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</si>
  <si>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</si>
  <si>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</si>
  <si>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</si>
  <si>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</si>
  <si>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</si>
  <si>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</si>
  <si>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</si>
  <si>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</si>
  <si>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</si>
  <si>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</si>
  <si>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</si>
  <si>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</si>
  <si>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</si>
  <si>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</si>
  <si>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</si>
  <si>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</si>
  <si>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</si>
  <si>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</si>
  <si>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</si>
  <si>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</si>
  <si>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</si>
  <si>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</si>
  <si>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</si>
  <si>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</si>
  <si>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</si>
  <si>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</si>
  <si>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</si>
  <si>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</si>
  <si>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</si>
  <si>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</si>
  <si>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</si>
  <si>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</si>
  <si>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</si>
  <si>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</si>
  <si>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</si>
  <si>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</si>
  <si>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</si>
  <si>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</si>
  <si>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</si>
  <si>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</si>
  <si>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</si>
  <si>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</si>
  <si>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</si>
  <si>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</si>
  <si>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</si>
  <si>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</si>
  <si>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</si>
  <si>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</si>
  <si>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</si>
  <si>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</si>
  <si>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</si>
  <si>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</si>
  <si>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</si>
  <si>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</si>
  <si>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</si>
  <si>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</si>
  <si>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</si>
  <si>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</si>
  <si>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</si>
  <si>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</si>
  <si>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</si>
  <si>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</si>
  <si>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</si>
  <si>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</si>
  <si>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</si>
  <si>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</si>
  <si>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</si>
  <si>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</si>
  <si>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</si>
  <si>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</si>
  <si>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</si>
  <si>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</si>
  <si>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</si>
  <si>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</si>
  <si>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</si>
  <si>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</si>
  <si>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</si>
  <si>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</si>
  <si>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</si>
  <si>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</si>
  <si>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</si>
  <si>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</si>
  <si>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</si>
  <si>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</si>
  <si>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</si>
  <si>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</si>
  <si>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</si>
  <si>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</si>
  <si>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</si>
  <si>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</si>
  <si>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</si>
  <si>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</si>
  <si>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</si>
  <si>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</si>
  <si>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</si>
  <si>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</si>
  <si>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</si>
  <si>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</si>
  <si>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</si>
  <si>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</si>
  <si>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</si>
  <si>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</si>
  <si>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</si>
  <si>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</si>
  <si>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</si>
  <si>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</si>
  <si>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</si>
  <si>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</si>
  <si>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</si>
  <si>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</si>
  <si>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</si>
  <si>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</si>
  <si>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</si>
  <si>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</si>
  <si>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</si>
  <si>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</si>
  <si>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</si>
  <si>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</si>
  <si>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</si>
  <si>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</si>
  <si>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</si>
  <si>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</si>
  <si>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</si>
  <si>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</si>
  <si>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</si>
  <si>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</si>
  <si>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</si>
  <si>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</si>
  <si>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</si>
  <si>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</si>
  <si>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</si>
  <si>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</si>
  <si>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</si>
  <si>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</si>
  <si>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</si>
  <si>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</si>
  <si>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</si>
  <si>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</si>
  <si>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</si>
  <si>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</si>
  <si>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</si>
  <si>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</si>
  <si>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</si>
  <si>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</si>
  <si>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</si>
  <si>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</si>
  <si>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</si>
  <si>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</si>
  <si>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</si>
  <si>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</si>
  <si>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</si>
  <si>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</si>
  <si>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</si>
  <si>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</si>
  <si>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</si>
  <si>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</si>
  <si>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</si>
  <si>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</si>
  <si>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</si>
  <si>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</si>
  <si>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</si>
  <si>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</si>
  <si>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</si>
  <si>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</si>
  <si>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</si>
  <si>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</si>
  <si>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</si>
  <si>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</si>
  <si>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</si>
  <si>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</si>
  <si>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</si>
  <si>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</si>
  <si>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</si>
  <si>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</si>
  <si>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</si>
  <si>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</si>
  <si>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</si>
  <si>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</si>
  <si>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</si>
  <si>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</si>
  <si>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</si>
  <si>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</si>
  <si>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</si>
  <si>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</si>
  <si>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</si>
  <si>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</si>
  <si>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</si>
  <si>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</si>
  <si>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</si>
  <si>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</si>
  <si>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</si>
  <si>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</si>
  <si>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</si>
  <si>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</si>
  <si>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</si>
  <si>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</si>
  <si>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</si>
  <si>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</si>
  <si>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</si>
  <si>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</si>
  <si>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</si>
  <si>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</si>
  <si>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</si>
  <si>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</si>
  <si>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</si>
  <si>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</si>
  <si>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</si>
  <si>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</si>
  <si>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</si>
  <si>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</si>
  <si>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</si>
  <si>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</si>
  <si>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</si>
  <si>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</si>
  <si>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</si>
  <si>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</si>
  <si>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</si>
  <si>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</si>
  <si>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</si>
  <si>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</si>
  <si>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</si>
  <si>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</si>
  <si>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</si>
  <si>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</si>
  <si>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</si>
  <si>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</si>
  <si>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</si>
  <si>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</si>
  <si>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</si>
  <si>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</si>
  <si>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</si>
  <si>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</si>
  <si>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</si>
  <si>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</si>
  <si>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</si>
  <si>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</si>
  <si>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</si>
  <si>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</si>
  <si>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</si>
  <si>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</si>
  <si>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</si>
  <si>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</si>
  <si>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</si>
  <si>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</si>
  <si>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</si>
  <si>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</si>
  <si>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</si>
  <si>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</si>
  <si>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</si>
  <si>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</si>
  <si>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</si>
  <si>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</si>
  <si>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</si>
  <si>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</si>
  <si>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</si>
  <si>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</si>
  <si>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</si>
  <si>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</si>
  <si>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</si>
  <si>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</si>
  <si>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</si>
  <si>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</si>
  <si>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</si>
  <si>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</si>
  <si>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</si>
  <si>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</si>
  <si>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</si>
  <si>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</si>
  <si>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</si>
  <si>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</si>
  <si>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</si>
  <si>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</si>
  <si>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</si>
  <si>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</si>
  <si>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</si>
  <si>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</si>
  <si>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</si>
  <si>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</si>
  <si>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</si>
  <si>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</si>
  <si>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</si>
  <si>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</si>
  <si>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</si>
  <si>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</si>
  <si>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</si>
  <si>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</si>
  <si>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</si>
  <si>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</si>
  <si>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</si>
  <si>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</si>
  <si>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</si>
  <si>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</si>
  <si>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</si>
  <si>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</si>
  <si>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</si>
  <si>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</si>
  <si>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</si>
  <si>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</si>
  <si>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</si>
  <si>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</si>
  <si>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</si>
  <si>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</si>
  <si>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</si>
  <si>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</si>
  <si>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</si>
  <si>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</si>
  <si>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</si>
  <si>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</si>
  <si>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</si>
  <si>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</si>
  <si>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</si>
  <si>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</si>
  <si>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</si>
  <si>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</si>
  <si>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</si>
  <si>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</si>
  <si>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</si>
  <si>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</si>
  <si>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</si>
  <si>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</si>
  <si>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</si>
  <si>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</si>
  <si>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</si>
  <si>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</si>
  <si>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</si>
  <si>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</si>
  <si>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</si>
  <si>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</si>
  <si>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</si>
  <si>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</si>
  <si>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</si>
  <si>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</si>
  <si>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</si>
  <si>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</si>
  <si>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</si>
  <si>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</si>
  <si>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</si>
  <si>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</si>
  <si>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</si>
  <si>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</si>
  <si>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</si>
  <si>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</si>
  <si>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</si>
  <si>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</si>
  <si>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</si>
  <si>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</si>
  <si>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</si>
  <si>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</si>
  <si>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</si>
  <si>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</si>
  <si>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</si>
  <si>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</si>
  <si>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</si>
  <si>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</si>
  <si>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</si>
  <si>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</si>
  <si>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</si>
  <si>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</si>
  <si>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</si>
  <si>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</si>
  <si>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</si>
  <si>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</si>
  <si>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</si>
  <si>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</si>
  <si>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</si>
  <si>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</si>
  <si>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</si>
  <si>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</si>
  <si>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</si>
  <si>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</si>
  <si>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</si>
  <si>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</si>
  <si>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</si>
  <si>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</si>
  <si>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</si>
  <si>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</si>
  <si>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</si>
  <si>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</si>
  <si>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</si>
  <si>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</si>
  <si>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</si>
  <si>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</si>
  <si>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</si>
  <si>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</si>
  <si>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</si>
  <si>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</si>
  <si>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</si>
  <si>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</si>
  <si>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</si>
  <si>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</si>
  <si>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</si>
  <si>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</si>
  <si>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</si>
  <si>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</si>
  <si>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</si>
  <si>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</si>
  <si>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</si>
  <si>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</si>
  <si>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</si>
  <si>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</si>
  <si>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</si>
  <si>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</si>
  <si>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</si>
  <si>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</si>
  <si>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</si>
  <si>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</si>
  <si>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</si>
  <si>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</si>
  <si>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</si>
  <si>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</si>
  <si>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</si>
  <si>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</si>
  <si>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</si>
  <si>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</si>
  <si>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</si>
  <si>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</si>
  <si>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</si>
  <si>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</si>
  <si>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</si>
  <si>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</si>
  <si>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</si>
  <si>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</si>
  <si>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</si>
  <si>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</si>
  <si>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</si>
  <si>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</si>
  <si>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</si>
  <si>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</si>
  <si>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</si>
  <si>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</si>
  <si>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</si>
  <si>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</si>
  <si>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</si>
  <si>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</si>
  <si>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</si>
  <si>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</si>
  <si>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</si>
  <si>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</si>
  <si>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</si>
  <si>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</si>
  <si>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</si>
  <si>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</si>
  <si>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</si>
  <si>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</si>
  <si>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</si>
  <si>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</si>
  <si>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</si>
  <si>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</si>
  <si>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</si>
  <si>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</si>
  <si>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</si>
  <si>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</si>
  <si>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</si>
  <si>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</si>
  <si>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</si>
  <si>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</si>
  <si>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</si>
  <si>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</si>
  <si>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</si>
  <si>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</si>
  <si>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</si>
  <si>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</si>
  <si>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</si>
  <si>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</si>
  <si>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</si>
  <si>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</si>
  <si>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</si>
  <si>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</si>
  <si>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</si>
  <si>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</si>
  <si>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</si>
  <si>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</si>
  <si>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</si>
  <si>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</si>
  <si>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</si>
  <si>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</si>
  <si>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</si>
  <si>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</si>
  <si>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</si>
  <si>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</si>
  <si>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</si>
  <si>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</si>
  <si>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</si>
  <si>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</si>
  <si>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</si>
  <si>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</si>
  <si>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</si>
  <si>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</si>
  <si>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</si>
  <si>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</si>
  <si>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</si>
  <si>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</si>
  <si>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</si>
  <si>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</si>
  <si>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</si>
  <si>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</si>
  <si>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</si>
  <si>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</si>
  <si>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</si>
  <si>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</si>
  <si>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</si>
  <si>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</si>
  <si>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</si>
  <si>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</si>
  <si>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</si>
  <si>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</si>
  <si>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</si>
  <si>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</si>
  <si>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</si>
  <si>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</si>
  <si>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</si>
  <si>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</si>
  <si>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</si>
  <si>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</si>
  <si>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</si>
  <si>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</si>
  <si>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</si>
  <si>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</si>
  <si>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</si>
  <si>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</si>
  <si>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</si>
  <si>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</si>
  <si>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</si>
  <si>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</si>
  <si>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</si>
  <si>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</si>
  <si>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</si>
  <si>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</si>
  <si>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</si>
  <si>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</si>
  <si>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</si>
  <si>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</si>
  <si>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</si>
  <si>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</si>
  <si>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</si>
  <si>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</si>
  <si>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</si>
  <si>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</si>
  <si>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</si>
  <si>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</si>
  <si>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</si>
  <si>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</si>
  <si>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</si>
  <si>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</si>
  <si>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</si>
  <si>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</si>
  <si>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</si>
  <si>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</si>
  <si>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</si>
  <si>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</si>
  <si>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</si>
  <si>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</si>
  <si>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</si>
  <si>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</si>
  <si>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</si>
  <si>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</si>
  <si>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</si>
  <si>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</si>
  <si>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</si>
  <si>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</si>
  <si>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</si>
  <si>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</si>
  <si>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</si>
  <si>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</si>
  <si>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</si>
  <si>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</si>
  <si>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</si>
  <si>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</si>
  <si>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</si>
  <si>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</si>
  <si>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</si>
  <si>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</si>
  <si>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</si>
  <si>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</si>
  <si>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</si>
  <si>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</si>
  <si>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</si>
  <si>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</si>
  <si>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</si>
  <si>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</si>
  <si>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</si>
  <si>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</si>
  <si>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</si>
  <si>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</si>
  <si>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</si>
  <si>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</si>
  <si>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</si>
  <si>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</si>
  <si>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</si>
  <si>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</si>
  <si>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</si>
  <si>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</si>
  <si>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</si>
  <si>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</si>
  <si>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</si>
  <si>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</si>
  <si>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</si>
  <si>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</si>
  <si>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</si>
  <si>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</si>
  <si>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</si>
  <si>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</si>
  <si>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</si>
  <si>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</si>
  <si>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</si>
  <si>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</si>
  <si>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</si>
  <si>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</si>
  <si>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</si>
  <si>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</si>
  <si>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</si>
  <si>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</si>
  <si>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</si>
  <si>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</si>
  <si>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</si>
  <si>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</si>
  <si>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</si>
  <si>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</si>
  <si>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</si>
  <si>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</si>
  <si>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</si>
  <si>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</si>
  <si>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</si>
  <si>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</si>
  <si>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</si>
  <si>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</si>
  <si>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</si>
  <si>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</si>
  <si>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</si>
  <si>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</si>
  <si>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</si>
  <si>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</si>
  <si>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</si>
  <si>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</si>
  <si>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</si>
  <si>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</si>
  <si>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</si>
  <si>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</si>
  <si>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</si>
  <si>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</si>
  <si>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</si>
  <si>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</si>
  <si>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</si>
  <si>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</si>
  <si>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</si>
  <si>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</si>
  <si>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</si>
  <si>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</si>
  <si>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</si>
  <si>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</si>
  <si>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</si>
  <si>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</si>
  <si>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</si>
  <si>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</si>
  <si>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</si>
  <si>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</si>
  <si>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</si>
  <si>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</si>
  <si>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</si>
  <si>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</si>
  <si>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</si>
  <si>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</si>
  <si>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</si>
  <si>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</si>
  <si>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</si>
  <si>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</si>
  <si>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</si>
  <si>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</si>
  <si>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</si>
  <si>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</si>
  <si>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</si>
  <si>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</si>
  <si>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</si>
  <si>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</si>
  <si>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</si>
  <si>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</si>
  <si>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</si>
  <si>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</si>
  <si>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</si>
  <si>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</si>
  <si>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</si>
  <si>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</si>
  <si>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</si>
  <si>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</si>
  <si>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</si>
  <si>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</si>
  <si>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</si>
  <si>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</si>
  <si>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</si>
  <si>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</si>
  <si>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</si>
  <si>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</si>
  <si>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</si>
  <si>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</si>
  <si>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</si>
  <si>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</si>
  <si>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</si>
  <si>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</si>
  <si>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</si>
  <si>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</si>
  <si>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</si>
  <si>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</si>
  <si>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</si>
  <si>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</si>
  <si>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</si>
  <si>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</si>
  <si>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</si>
  <si>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</si>
  <si>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</si>
  <si>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</si>
  <si>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</si>
  <si>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</si>
  <si>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</si>
  <si>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</si>
  <si>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</si>
  <si>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</si>
  <si>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</si>
  <si>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</si>
  <si>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</si>
  <si>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</si>
  <si>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</si>
  <si>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</si>
  <si>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</si>
  <si>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</si>
  <si>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</si>
  <si>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</si>
  <si>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</si>
  <si>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</si>
  <si>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</si>
  <si>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</si>
  <si>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</si>
  <si>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</si>
  <si>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</si>
  <si>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</si>
  <si>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</si>
  <si>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</si>
  <si>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</si>
  <si>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</si>
  <si>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</si>
  <si>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</si>
  <si>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</si>
  <si>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</si>
  <si>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</si>
  <si>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</si>
  <si>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</si>
  <si>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</si>
  <si>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</si>
  <si>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</si>
  <si>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</si>
  <si>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</si>
  <si>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</si>
  <si>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</si>
  <si>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</si>
  <si>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</si>
  <si>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</si>
  <si>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</si>
  <si>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</si>
  <si>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</si>
  <si>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</si>
  <si>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</si>
  <si>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</si>
  <si>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</si>
  <si>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</si>
  <si>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</si>
  <si>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</si>
  <si>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</si>
  <si>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</si>
  <si>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</si>
  <si>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</si>
  <si>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</si>
  <si>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</si>
  <si>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</si>
  <si>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</si>
  <si>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</si>
  <si>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</si>
  <si>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</si>
  <si>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</si>
  <si>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</si>
  <si>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</si>
  <si>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</si>
  <si>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</si>
  <si>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</si>
  <si>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</si>
  <si>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</si>
  <si>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</si>
  <si>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</si>
  <si>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</si>
  <si>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</si>
  <si>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</si>
  <si>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</si>
  <si>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</si>
  <si>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</si>
  <si>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</si>
  <si>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</si>
  <si>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</si>
  <si>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</si>
  <si>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</si>
  <si>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</si>
  <si>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</si>
  <si>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</si>
  <si>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</si>
  <si>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</si>
  <si>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</si>
  <si>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</si>
  <si>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</si>
  <si>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</si>
  <si>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</si>
  <si>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</si>
  <si>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</si>
  <si>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</si>
  <si>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</si>
  <si>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</si>
  <si>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</si>
  <si>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</si>
  <si>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</si>
  <si>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</si>
  <si>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</si>
  <si>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</si>
  <si>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</si>
  <si>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</si>
  <si>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</si>
  <si>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</si>
  <si>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</si>
  <si>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</si>
  <si>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</si>
  <si>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</si>
  <si>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</si>
  <si>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</si>
  <si>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</si>
  <si>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</si>
  <si>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</si>
  <si>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</si>
  <si>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</si>
  <si>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</si>
  <si>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</si>
  <si>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</si>
  <si>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</si>
  <si>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</si>
  <si>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</si>
  <si>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</si>
  <si>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</si>
  <si>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</si>
  <si>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</si>
  <si>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</si>
  <si>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</si>
  <si>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</si>
  <si>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</si>
  <si>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</si>
  <si>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</si>
  <si>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</si>
  <si>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</si>
  <si>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</si>
  <si>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</si>
  <si>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</si>
  <si>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</si>
  <si>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</si>
  <si>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</si>
  <si>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</si>
  <si>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</si>
  <si>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</si>
  <si>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</si>
  <si>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</si>
  <si>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</si>
  <si>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</si>
  <si>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</si>
  <si>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</si>
  <si>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</si>
  <si>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</si>
  <si>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</si>
  <si>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</si>
  <si>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</si>
  <si>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</si>
  <si>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</si>
  <si>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</si>
  <si>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</si>
  <si>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</si>
  <si>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</si>
  <si>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</si>
  <si>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</si>
  <si>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</si>
  <si>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</si>
  <si>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</si>
  <si>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</si>
  <si>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</si>
  <si>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</si>
  <si>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</si>
  <si>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</si>
  <si>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</si>
  <si>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</si>
  <si>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</si>
  <si>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</si>
  <si>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</si>
  <si>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</si>
  <si>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</si>
  <si>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</si>
  <si>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</si>
  <si>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</si>
  <si>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</si>
  <si>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</si>
  <si>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</si>
  <si>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</si>
  <si>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</si>
  <si>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</si>
  <si>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</si>
  <si>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</si>
  <si>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</si>
  <si>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</si>
  <si>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</si>
  <si>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</si>
  <si>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</si>
  <si>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</si>
  <si>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</si>
  <si>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</si>
  <si>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</si>
  <si>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</si>
  <si>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</si>
  <si>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</si>
  <si>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</si>
  <si>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</si>
  <si>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</si>
  <si>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</si>
  <si>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</si>
  <si>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</si>
  <si>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</si>
  <si>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</si>
  <si>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</si>
  <si>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</si>
  <si>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</si>
  <si>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</si>
  <si>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</si>
  <si>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</si>
  <si>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</si>
  <si>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</si>
  <si>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</si>
  <si>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</si>
  <si>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</si>
  <si>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</si>
  <si>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</si>
  <si>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</si>
  <si>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</si>
  <si>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</si>
  <si>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</si>
  <si>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</si>
  <si>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</si>
  <si>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</si>
  <si>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</si>
  <si>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</si>
  <si>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</si>
  <si>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</si>
  <si>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</si>
  <si>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</si>
  <si>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</si>
  <si>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</si>
  <si>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</si>
  <si>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</si>
  <si>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</si>
  <si>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</si>
  <si>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</si>
  <si>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</si>
  <si>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</si>
  <si>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</si>
  <si>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</si>
  <si>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</si>
  <si>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</si>
  <si>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</si>
  <si>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</si>
  <si>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</si>
  <si>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</si>
  <si>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</si>
  <si>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</si>
  <si>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</si>
  <si>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</si>
  <si>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</si>
  <si>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</si>
  <si>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</si>
  <si>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</si>
  <si>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</si>
  <si>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</si>
  <si>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</si>
  <si>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</si>
  <si>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</si>
  <si>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</si>
  <si>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</si>
  <si>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</si>
  <si>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</si>
  <si>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</si>
  <si>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</si>
  <si>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</si>
  <si>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</si>
  <si>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</si>
  <si>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</si>
  <si>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</si>
  <si>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</si>
  <si>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</si>
  <si>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</si>
  <si>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</si>
  <si>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</si>
  <si>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</si>
  <si>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</si>
  <si>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</si>
  <si>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</si>
  <si>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</si>
  <si>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</si>
  <si>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</si>
  <si>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</si>
  <si>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</si>
  <si>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</si>
  <si>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</si>
  <si>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</si>
  <si>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</si>
  <si>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</si>
  <si>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</si>
  <si>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</si>
  <si>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</si>
  <si>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</si>
  <si>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</si>
  <si>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</si>
  <si>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</si>
  <si>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</si>
  <si>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</si>
  <si>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</si>
  <si>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</si>
  <si>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</si>
  <si>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</si>
  <si>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</si>
  <si>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</si>
  <si>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</si>
  <si>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</si>
  <si>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</si>
  <si>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</si>
  <si>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</si>
  <si>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</si>
  <si>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</si>
  <si>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</si>
  <si>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</si>
  <si>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</si>
  <si>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</si>
  <si>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</si>
  <si>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</si>
  <si>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</si>
  <si>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</si>
  <si>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</si>
  <si>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</si>
  <si>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</si>
  <si>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</si>
  <si>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</si>
  <si>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</si>
  <si>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</si>
  <si>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</si>
  <si>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</si>
  <si>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</si>
  <si>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</si>
  <si>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</si>
  <si>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</si>
  <si>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</si>
  <si>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</si>
  <si>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</si>
  <si>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</si>
  <si>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</si>
  <si>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</si>
  <si>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</si>
  <si>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</si>
  <si>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</si>
  <si>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</si>
  <si>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</si>
  <si>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</si>
  <si>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</si>
  <si>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</si>
  <si>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</si>
  <si>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</si>
  <si>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</si>
  <si>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</si>
  <si>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</si>
  <si>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</si>
  <si>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</si>
  <si>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</si>
  <si>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</si>
  <si>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</si>
  <si>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</si>
  <si>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</si>
  <si>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</si>
  <si>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</si>
  <si>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</si>
  <si>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</si>
  <si>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</si>
  <si>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</si>
  <si>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</si>
  <si>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</si>
  <si>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</si>
  <si>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</si>
  <si>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</si>
  <si>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</si>
  <si>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</si>
  <si>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</si>
  <si>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</si>
  <si>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</si>
  <si>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</si>
  <si>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</si>
  <si>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</si>
  <si>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</si>
  <si>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</si>
  <si>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</si>
  <si>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</si>
  <si>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</si>
  <si>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</si>
  <si>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</si>
  <si>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</si>
  <si>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</si>
  <si>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</si>
  <si>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</si>
  <si>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</si>
  <si>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</si>
  <si>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</si>
  <si>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</si>
  <si>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</si>
  <si>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</si>
  <si>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</si>
  <si>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</si>
  <si>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</si>
  <si>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</si>
  <si>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</si>
  <si>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</si>
  <si>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</si>
  <si>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</si>
  <si>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</si>
  <si>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</si>
  <si>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</si>
  <si>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</si>
  <si>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</si>
  <si>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</si>
  <si>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</si>
  <si>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</si>
  <si>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</si>
  <si>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</si>
  <si>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</si>
  <si>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</si>
  <si>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</si>
  <si>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</si>
  <si>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</si>
  <si>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</si>
  <si>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</si>
  <si>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</si>
  <si>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</si>
  <si>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</si>
  <si>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</si>
  <si>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</si>
  <si>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</si>
  <si>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</si>
  <si>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</si>
  <si>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</si>
  <si>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</si>
  <si>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</si>
  <si>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</si>
  <si>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</si>
  <si>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</si>
  <si>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</si>
  <si>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</si>
  <si>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</si>
  <si>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</si>
  <si>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</si>
  <si>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</si>
  <si>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</si>
  <si>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</si>
  <si>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</si>
  <si>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</si>
  <si>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</si>
  <si>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</si>
  <si>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</si>
  <si>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</si>
  <si>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</si>
  <si>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</si>
  <si>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</si>
  <si>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</si>
  <si>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</si>
  <si>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</si>
  <si>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</si>
  <si>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</si>
  <si>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</si>
  <si>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</si>
  <si>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</si>
  <si>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</si>
  <si>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</si>
  <si>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</si>
  <si>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</si>
  <si>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</si>
  <si>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</si>
  <si>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</si>
  <si>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</si>
  <si>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</si>
  <si>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</si>
  <si>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</si>
  <si>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</si>
  <si>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</si>
  <si>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</si>
  <si>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</si>
  <si>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</si>
  <si>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</si>
  <si>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</si>
  <si>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</si>
  <si>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</si>
  <si>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</si>
  <si>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</si>
  <si>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</si>
  <si>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</si>
  <si>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</si>
  <si>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</si>
  <si>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</si>
  <si>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</si>
  <si>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</si>
  <si>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</si>
  <si>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</si>
  <si>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</si>
  <si>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</si>
  <si>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</si>
  <si>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</si>
  <si>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</si>
  <si>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</si>
  <si>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</si>
  <si>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</si>
  <si>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</si>
  <si>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</si>
  <si>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</si>
  <si>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</si>
  <si>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</si>
  <si>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</si>
  <si>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</si>
  <si>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</si>
  <si>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</si>
  <si>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</si>
  <si>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</si>
  <si>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</si>
  <si>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</si>
  <si>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</si>
  <si>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</si>
  <si>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</si>
  <si>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</si>
  <si>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</si>
  <si>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</si>
  <si>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</si>
  <si>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</si>
  <si>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</si>
  <si>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</si>
  <si>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</si>
  <si>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</si>
  <si>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</si>
  <si>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</si>
  <si>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</si>
  <si>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</si>
  <si>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</si>
  <si>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</si>
  <si>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</si>
  <si>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</si>
  <si>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</si>
  <si>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</si>
  <si>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</si>
  <si>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</si>
  <si>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</si>
  <si>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</si>
  <si>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</si>
  <si>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</si>
  <si>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</si>
  <si>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</si>
  <si>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</si>
  <si>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</si>
  <si>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</si>
  <si>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</si>
  <si>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</si>
  <si>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</si>
  <si>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</si>
  <si>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</si>
  <si>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</si>
  <si>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</si>
  <si>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</si>
  <si>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</si>
  <si>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</si>
  <si>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</si>
  <si>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</si>
  <si>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</si>
  <si>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</si>
  <si>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</si>
  <si>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</si>
  <si>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</si>
  <si>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</si>
  <si>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</si>
  <si>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</si>
  <si>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</si>
  <si>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</si>
  <si>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</si>
  <si>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</si>
  <si>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</si>
  <si>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</si>
  <si>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</si>
  <si>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</si>
  <si>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</si>
  <si>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</si>
  <si>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</si>
  <si>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</si>
  <si>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</si>
  <si>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</si>
  <si>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</si>
  <si>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</si>
  <si>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</si>
  <si>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</si>
  <si>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</si>
  <si>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</si>
  <si>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</si>
  <si>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</si>
  <si>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</si>
  <si>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</si>
  <si>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</si>
  <si>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</si>
  <si>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</si>
  <si>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</si>
  <si>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</si>
  <si>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</si>
  <si>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</si>
  <si>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</si>
  <si>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</si>
  <si>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</si>
  <si>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</si>
  <si>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</si>
  <si>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</si>
  <si>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</si>
  <si>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</si>
  <si>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</si>
  <si>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</si>
  <si>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</si>
  <si>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</si>
  <si>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</si>
  <si>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</si>
  <si>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</si>
  <si>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</si>
  <si>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</si>
  <si>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</si>
  <si>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</si>
  <si>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</si>
  <si>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</si>
  <si>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</si>
  <si>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</si>
  <si>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</si>
  <si>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</si>
  <si>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</si>
  <si>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</si>
  <si>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</si>
  <si>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</si>
  <si>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</si>
  <si>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</si>
  <si>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</si>
  <si>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</si>
  <si>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</si>
  <si>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</si>
  <si>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</si>
  <si>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</si>
  <si>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</si>
  <si>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</si>
  <si>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</si>
  <si>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</si>
  <si>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</si>
  <si>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</si>
  <si>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</si>
  <si>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</si>
  <si>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</si>
  <si>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</si>
  <si>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</si>
  <si>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</si>
  <si>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</si>
  <si>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</si>
  <si>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</si>
  <si>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</si>
  <si>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</si>
  <si>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</si>
  <si>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</si>
  <si>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</si>
  <si>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</si>
  <si>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</si>
  <si>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</si>
  <si>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</si>
  <si>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</si>
  <si>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</si>
  <si>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</si>
  <si>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</si>
  <si>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</si>
  <si>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</si>
  <si>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</si>
  <si>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</si>
  <si>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</si>
  <si>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</si>
  <si>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</si>
  <si>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</si>
  <si>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</si>
  <si>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</si>
  <si>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</si>
  <si>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</si>
  <si>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</si>
  <si>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</si>
  <si>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</si>
  <si>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</si>
  <si>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</si>
  <si>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</si>
  <si>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</si>
  <si>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</si>
  <si>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</si>
  <si>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</si>
  <si>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</si>
  <si>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</si>
  <si>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</si>
  <si>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</si>
  <si>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</si>
  <si>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</si>
  <si>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</si>
  <si>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</si>
  <si>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</si>
  <si>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</si>
  <si>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</si>
  <si>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</si>
  <si>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</si>
  <si>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</si>
  <si>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</si>
  <si>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</si>
  <si>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</si>
  <si>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</si>
  <si>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</si>
  <si>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</si>
  <si>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</si>
  <si>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</si>
  <si>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</si>
  <si>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</si>
  <si>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</si>
  <si>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</si>
  <si>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</si>
  <si>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</si>
  <si>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</si>
  <si>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</si>
  <si>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</si>
  <si>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</si>
  <si>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</si>
  <si>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</si>
  <si>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</si>
  <si>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</si>
  <si>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</si>
  <si>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</si>
  <si>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</si>
  <si>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</si>
  <si>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</si>
  <si>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</si>
  <si>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</si>
  <si>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</si>
  <si>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</si>
  <si>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</si>
  <si>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</si>
  <si>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</si>
  <si>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</si>
  <si>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</si>
  <si>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</si>
  <si>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</si>
  <si>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</si>
  <si>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</si>
  <si>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</si>
  <si>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</si>
  <si>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</si>
  <si>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</si>
  <si>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</si>
  <si>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</si>
  <si>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</si>
  <si>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</si>
  <si>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</si>
  <si>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</si>
  <si>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</si>
  <si>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</si>
  <si>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</si>
  <si>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</si>
  <si>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</si>
  <si>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</si>
  <si>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</si>
  <si>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</si>
  <si>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</si>
  <si>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</si>
  <si>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</si>
  <si>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</si>
  <si>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</si>
  <si>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</si>
  <si>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</si>
  <si>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</si>
  <si>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</si>
  <si>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</si>
  <si>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</si>
  <si>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</si>
  <si>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</si>
  <si>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</si>
  <si>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</si>
  <si>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</si>
  <si>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</si>
  <si>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</si>
  <si>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</si>
  <si>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</si>
  <si>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</si>
  <si>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</si>
  <si>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</si>
  <si>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</si>
  <si>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</si>
  <si>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</si>
  <si>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</si>
  <si>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</si>
  <si>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</si>
  <si>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</si>
  <si>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</si>
  <si>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</si>
  <si>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</si>
  <si>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</si>
  <si>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</si>
  <si>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</si>
  <si>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</si>
  <si>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</si>
  <si>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</si>
  <si>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</si>
  <si>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</si>
  <si>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</si>
  <si>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</si>
  <si>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</si>
  <si>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</si>
  <si>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</si>
  <si>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</si>
  <si>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</si>
  <si>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</si>
  <si>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</si>
  <si>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</si>
  <si>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</si>
  <si>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</si>
  <si>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</si>
  <si>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</si>
  <si>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</si>
  <si>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</si>
  <si>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</si>
  <si>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</si>
  <si>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</si>
  <si>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</si>
  <si>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</si>
  <si>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</si>
  <si>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</si>
  <si>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</si>
  <si>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</si>
  <si>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</si>
  <si>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</si>
  <si>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</si>
  <si>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</si>
  <si>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</si>
  <si>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</si>
  <si>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</si>
  <si>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</si>
  <si>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</si>
  <si>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</si>
  <si>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</si>
  <si>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</si>
  <si>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</si>
  <si>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</si>
  <si>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</si>
  <si>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</si>
  <si>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</si>
  <si>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</si>
  <si>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</si>
  <si>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</si>
  <si>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</si>
  <si>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</si>
  <si>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</si>
  <si>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</si>
  <si>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</si>
  <si>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</si>
  <si>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</si>
  <si>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</si>
  <si>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</si>
  <si>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</si>
  <si>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</si>
  <si>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</si>
  <si>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</si>
  <si>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</si>
  <si>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</si>
  <si>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</si>
  <si>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</si>
  <si>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</si>
  <si>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</si>
  <si>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</si>
  <si>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</si>
  <si>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</si>
  <si>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</si>
  <si>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</si>
  <si>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</si>
  <si>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</si>
  <si>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</si>
  <si>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</si>
  <si>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</si>
  <si>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</si>
  <si>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</si>
  <si>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</si>
  <si>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</si>
  <si>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</si>
  <si>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</si>
  <si>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</si>
  <si>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</si>
  <si>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</si>
  <si>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</si>
  <si>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</si>
  <si>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</si>
  <si>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</si>
  <si>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</si>
  <si>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</si>
  <si>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</si>
  <si>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</si>
  <si>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</si>
  <si>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</si>
  <si>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</si>
  <si>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</si>
  <si>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</si>
  <si>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</si>
  <si>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</si>
  <si>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</si>
  <si>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</si>
  <si>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</si>
  <si>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</si>
  <si>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</si>
  <si>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</si>
  <si>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</si>
  <si>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</si>
  <si>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</si>
  <si>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</si>
  <si>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</si>
  <si>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</si>
  <si>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</si>
  <si>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</si>
  <si>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</si>
  <si>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</si>
  <si>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</si>
  <si>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</si>
  <si>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</si>
  <si>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</si>
  <si>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</si>
  <si>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</si>
  <si>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</si>
  <si>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</si>
  <si>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</si>
  <si>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</si>
  <si>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</si>
  <si>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</si>
  <si>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</si>
  <si>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</si>
  <si>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</si>
  <si>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</si>
  <si>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</si>
  <si>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</si>
  <si>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</si>
  <si>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</si>
  <si>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</si>
  <si>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</si>
  <si>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</si>
  <si>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</si>
  <si>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</si>
  <si>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</si>
  <si>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</si>
  <si>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</si>
  <si>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</si>
  <si>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</si>
  <si>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</si>
  <si>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</si>
  <si>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</si>
  <si>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</si>
  <si>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</si>
  <si>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</si>
  <si>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</si>
  <si>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</si>
  <si>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</si>
  <si>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</si>
  <si>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</si>
  <si>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</si>
  <si>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</si>
  <si>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</si>
  <si>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</si>
  <si>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</si>
  <si>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</si>
  <si>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</si>
  <si>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</si>
  <si>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</si>
  <si>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</si>
  <si>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</si>
  <si>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</si>
  <si>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</si>
  <si>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</si>
  <si>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</si>
  <si>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</si>
  <si>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</si>
  <si>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</si>
  <si>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</si>
  <si>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</si>
  <si>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</si>
  <si>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</si>
  <si>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</si>
  <si>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</si>
  <si>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</si>
  <si>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</si>
  <si>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</si>
  <si>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</si>
  <si>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</si>
  <si>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</si>
  <si>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</si>
  <si>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</si>
  <si>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</si>
  <si>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</si>
  <si>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</si>
  <si>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</si>
  <si>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</si>
  <si>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</si>
  <si>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</si>
  <si>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</si>
  <si>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</si>
  <si>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</si>
  <si>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</si>
  <si>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</si>
  <si>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</si>
  <si>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</si>
  <si>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</si>
  <si>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</si>
  <si>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</si>
  <si>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</si>
  <si>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</si>
  <si>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</si>
  <si>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</si>
  <si>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</si>
  <si>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</si>
  <si>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</si>
  <si>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</si>
  <si>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</si>
  <si>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</si>
  <si>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</si>
  <si>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</si>
  <si>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</si>
  <si>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</si>
  <si>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</si>
  <si>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</si>
  <si>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</si>
  <si>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</si>
  <si>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</si>
  <si>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</si>
  <si>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</si>
  <si>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</si>
  <si>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</si>
  <si>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</si>
  <si>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</si>
  <si>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</si>
  <si>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</si>
  <si>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</si>
  <si>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</si>
  <si>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</si>
  <si>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</si>
  <si>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</si>
  <si>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</si>
  <si>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</si>
  <si>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</si>
  <si>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</si>
  <si>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</si>
  <si>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</si>
  <si>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</si>
  <si>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</si>
  <si>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</si>
  <si>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</si>
  <si>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</si>
  <si>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</si>
  <si>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</si>
  <si>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</si>
  <si>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</si>
  <si>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</si>
  <si>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</si>
  <si>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</si>
  <si>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</si>
  <si>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</si>
  <si>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</si>
  <si>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</si>
  <si>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</si>
  <si>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</si>
  <si>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</si>
  <si>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</si>
  <si>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</si>
  <si>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</si>
  <si>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</si>
  <si>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</si>
  <si>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</si>
  <si>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</si>
  <si>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</si>
  <si>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</si>
  <si>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</si>
  <si>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</si>
  <si>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</si>
  <si>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</si>
  <si>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</si>
  <si>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</si>
  <si>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</si>
  <si>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</si>
  <si>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</si>
  <si>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</si>
  <si>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</si>
  <si>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</si>
  <si>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</si>
  <si>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</si>
  <si>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</si>
  <si>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</si>
  <si>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</si>
  <si>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</si>
  <si>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</si>
  <si>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</si>
  <si>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</si>
  <si>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</si>
  <si>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</si>
  <si>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</si>
  <si>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</si>
  <si>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</si>
  <si>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</si>
  <si>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</si>
  <si>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</si>
  <si>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</si>
  <si>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</si>
  <si>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</si>
  <si>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</si>
  <si>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</si>
  <si>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</si>
  <si>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</si>
  <si>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</si>
  <si>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</si>
  <si>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</si>
  <si>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</si>
  <si>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</si>
  <si>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</si>
  <si>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</si>
  <si>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</si>
  <si>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</si>
  <si>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</si>
  <si>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</si>
  <si>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</si>
  <si>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</si>
  <si>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</si>
  <si>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</si>
  <si>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</si>
  <si>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</si>
  <si>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</si>
  <si>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</si>
  <si>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</si>
  <si>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</si>
  <si>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</si>
  <si>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</si>
  <si>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</si>
  <si>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</si>
  <si>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</si>
  <si>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</si>
  <si>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</si>
  <si>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</si>
  <si>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</si>
  <si>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</si>
  <si>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</si>
  <si>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</si>
  <si>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</si>
  <si>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</si>
  <si>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</si>
  <si>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</si>
  <si>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</si>
  <si>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</si>
  <si>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</si>
  <si>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</si>
  <si>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</si>
  <si>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</si>
  <si>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</si>
  <si>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</si>
  <si>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</si>
  <si>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</si>
  <si>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</si>
  <si>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</si>
  <si>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</si>
  <si>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</si>
  <si>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</si>
  <si>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</si>
  <si>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</si>
  <si>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</si>
  <si>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</si>
  <si>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</si>
  <si>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</si>
  <si>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</si>
  <si>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</si>
  <si>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</si>
  <si>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</si>
  <si>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</si>
  <si>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</si>
  <si>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</si>
  <si>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</si>
  <si>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</si>
  <si>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</si>
  <si>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</si>
  <si>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</si>
  <si>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</si>
  <si>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</si>
  <si>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</si>
  <si>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</si>
  <si>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</si>
  <si>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</si>
  <si>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</si>
  <si>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</si>
  <si>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</si>
  <si>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</si>
  <si>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</si>
  <si>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</si>
  <si>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</si>
  <si>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</si>
  <si>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</si>
  <si>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</si>
  <si>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</si>
  <si>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</si>
  <si>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</si>
  <si>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</si>
  <si>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</si>
  <si>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</si>
  <si>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</si>
  <si>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</si>
  <si>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</si>
  <si>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</si>
  <si>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</si>
  <si>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</si>
  <si>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</si>
  <si>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</si>
  <si>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</si>
  <si>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</si>
  <si>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</si>
  <si>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</si>
  <si>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</si>
  <si>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</si>
  <si>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</si>
  <si>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</si>
  <si>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</si>
  <si>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</si>
  <si>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</si>
  <si>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</si>
  <si>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</si>
  <si>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</si>
  <si>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</si>
  <si>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</si>
  <si>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</si>
  <si>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</si>
  <si>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</si>
  <si>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</si>
  <si>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</si>
  <si>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</si>
  <si>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</si>
  <si>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</si>
  <si>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</si>
  <si>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</si>
  <si>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</si>
  <si>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</si>
  <si>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</si>
  <si>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</si>
  <si>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</si>
  <si>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</si>
  <si>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</si>
  <si>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</si>
  <si>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</si>
  <si>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</si>
  <si>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</si>
  <si>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</si>
  <si>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</si>
  <si>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</si>
  <si>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</si>
  <si>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</si>
  <si>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</si>
  <si>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</si>
  <si>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</si>
  <si>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</si>
  <si>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</si>
  <si>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</si>
  <si>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</si>
  <si>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</si>
  <si>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</si>
  <si>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</si>
  <si>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</si>
  <si>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</si>
  <si>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</si>
  <si>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</si>
  <si>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</si>
  <si>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</si>
  <si>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</si>
  <si>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</si>
  <si>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</si>
  <si>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</si>
  <si>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</si>
  <si>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</si>
  <si>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</si>
  <si>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</si>
  <si>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</si>
  <si>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</si>
  <si>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</si>
  <si>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</si>
  <si>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</si>
  <si>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</si>
  <si>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</si>
  <si>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</si>
  <si>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</si>
  <si>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</si>
  <si>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</si>
  <si>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</si>
  <si>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</si>
  <si>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</si>
  <si>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</si>
  <si>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</si>
  <si>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</si>
  <si>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</si>
  <si>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</si>
  <si>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</si>
  <si>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</si>
  <si>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</si>
  <si>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</si>
  <si>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</si>
  <si>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</si>
  <si>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</si>
  <si>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</si>
  <si>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</si>
  <si>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</si>
  <si>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</si>
  <si>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</si>
  <si>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</si>
  <si>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</si>
  <si>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</si>
  <si>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</si>
  <si>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</si>
  <si>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</si>
  <si>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</si>
  <si>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</si>
  <si>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</si>
  <si>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</si>
  <si>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</si>
  <si>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</si>
  <si>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</si>
  <si>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</si>
  <si>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</si>
  <si>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</si>
  <si>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</si>
  <si>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</si>
  <si>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</si>
  <si>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</si>
  <si>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</si>
  <si>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</si>
  <si>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</si>
  <si>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</si>
  <si>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</si>
  <si>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</si>
  <si>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</si>
  <si>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</si>
  <si>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</si>
  <si>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</si>
  <si>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</si>
  <si>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</si>
  <si>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</si>
  <si>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</si>
  <si>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</si>
  <si>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</si>
  <si>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</si>
  <si>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</si>
  <si>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</si>
  <si>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</si>
  <si>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</si>
  <si>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</si>
  <si>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</si>
  <si>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</si>
  <si>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</si>
  <si>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</si>
  <si>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</si>
  <si>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</si>
  <si>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</si>
  <si>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</si>
  <si>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</si>
  <si>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</si>
  <si>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</si>
  <si>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</si>
  <si>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</si>
  <si>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</si>
  <si>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</si>
  <si>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</si>
  <si>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</si>
  <si>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</si>
  <si>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</si>
  <si>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</si>
  <si>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</si>
  <si>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</si>
  <si>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</si>
  <si>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</si>
  <si>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</si>
  <si>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</si>
  <si>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</si>
  <si>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</si>
  <si>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</si>
  <si>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</si>
  <si>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</si>
  <si>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</si>
  <si>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</si>
  <si>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</si>
  <si>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</si>
  <si>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</si>
  <si>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</si>
  <si>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</si>
  <si>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</si>
  <si>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</si>
  <si>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</si>
  <si>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</si>
  <si>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</si>
  <si>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</si>
  <si>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</si>
  <si>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</si>
  <si>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</si>
  <si>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</si>
  <si>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</si>
  <si>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</si>
  <si>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</si>
  <si>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</si>
  <si>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</si>
  <si>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</si>
  <si>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</si>
  <si>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</si>
  <si>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</si>
  <si>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</si>
  <si>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</si>
  <si>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</si>
  <si>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</si>
  <si>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</si>
  <si>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</si>
  <si>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</si>
  <si>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</si>
  <si>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</si>
  <si>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</si>
  <si>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</si>
  <si>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</si>
  <si>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</si>
  <si>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</si>
  <si>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</si>
  <si>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</si>
  <si>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</si>
  <si>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</si>
  <si>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</si>
  <si>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</si>
  <si>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</si>
  <si>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</si>
  <si>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</si>
  <si>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</si>
  <si>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</si>
  <si>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</si>
  <si>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</si>
  <si>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</si>
  <si>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</si>
  <si>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</si>
  <si>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</si>
  <si>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</si>
  <si>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</si>
  <si>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</si>
  <si>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</si>
  <si>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</si>
  <si>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</si>
  <si>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</si>
  <si>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</si>
  <si>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</si>
  <si>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</si>
  <si>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</si>
  <si>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</si>
  <si>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</si>
  <si>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</si>
  <si>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</si>
  <si>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</si>
  <si>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</si>
  <si>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</si>
  <si>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</si>
  <si>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</si>
  <si>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</si>
  <si>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</si>
  <si>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</si>
  <si>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</si>
  <si>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</si>
  <si>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</si>
  <si>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</si>
  <si>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</si>
  <si>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</si>
  <si>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</si>
  <si>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</si>
  <si>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</si>
  <si>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</si>
  <si>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</si>
  <si>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</si>
  <si>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</si>
  <si>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</si>
  <si>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</si>
  <si>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</si>
  <si>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</si>
  <si>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</si>
  <si>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</si>
  <si>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</si>
  <si>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</si>
  <si>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</si>
  <si>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</si>
  <si>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</si>
  <si>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</si>
  <si>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</si>
  <si>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</si>
  <si>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</si>
  <si>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</si>
  <si>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</si>
  <si>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</si>
  <si>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</si>
  <si>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</si>
  <si>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</si>
  <si>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</si>
  <si>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</si>
  <si>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</si>
  <si>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</si>
  <si>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</si>
  <si>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</si>
  <si>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</si>
  <si>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</si>
  <si>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</si>
  <si>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</si>
  <si>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</si>
  <si>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</si>
  <si>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</si>
  <si>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</si>
  <si>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</si>
  <si>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</si>
  <si>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</si>
  <si>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</si>
  <si>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</si>
  <si>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</si>
  <si>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</si>
  <si>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</si>
  <si>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</si>
  <si>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</si>
  <si>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</si>
  <si>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</si>
  <si>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</si>
  <si>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</si>
  <si>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</si>
  <si>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</si>
  <si>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</si>
  <si>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</si>
  <si>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</si>
  <si>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</si>
  <si>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</si>
  <si>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</si>
  <si>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</si>
  <si>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</si>
  <si>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</si>
  <si>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</si>
  <si>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</si>
  <si>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</si>
  <si>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</si>
  <si>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</si>
  <si>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</si>
  <si>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</si>
  <si>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</si>
  <si>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</si>
  <si>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</si>
  <si>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</si>
  <si>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</si>
  <si>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</si>
  <si>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</si>
  <si>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</si>
  <si>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</si>
  <si>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</si>
  <si>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</si>
  <si>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</si>
  <si>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</si>
  <si>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</si>
  <si>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</si>
  <si>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</si>
  <si>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</si>
  <si>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</si>
  <si>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</si>
  <si>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</si>
  <si>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</si>
  <si>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</si>
  <si>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</si>
  <si>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</si>
  <si>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</si>
  <si>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</si>
  <si>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</si>
  <si>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</si>
  <si>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</si>
  <si>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</si>
  <si>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</si>
  <si>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</si>
  <si>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</si>
  <si>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</si>
  <si>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</si>
  <si>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</si>
  <si>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</si>
  <si>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</si>
  <si>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</si>
  <si>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</si>
  <si>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</si>
  <si>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</si>
  <si>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</si>
  <si>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</si>
  <si>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</si>
  <si>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</si>
  <si>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</si>
  <si>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</si>
  <si>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</si>
  <si>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</si>
  <si>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</si>
  <si>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</si>
  <si>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</si>
  <si>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</si>
  <si>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</si>
  <si>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</si>
  <si>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</si>
  <si>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</si>
  <si>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</si>
  <si>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</si>
  <si>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</si>
  <si>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</si>
  <si>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</si>
  <si>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</si>
  <si>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</si>
  <si>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</si>
  <si>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</si>
  <si>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</si>
  <si>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</si>
  <si>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</si>
  <si>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</si>
  <si>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</si>
  <si>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</si>
  <si>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</si>
  <si>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</si>
  <si>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</si>
  <si>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</si>
  <si>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</si>
  <si>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</si>
  <si>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</si>
  <si>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</si>
  <si>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</si>
  <si>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</si>
  <si>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</si>
  <si>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</si>
  <si>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</si>
  <si>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</si>
  <si>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</si>
  <si>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</si>
  <si>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</si>
  <si>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</si>
  <si>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</si>
  <si>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</si>
  <si>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</si>
  <si>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</si>
  <si>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</si>
  <si>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</si>
  <si>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</si>
  <si>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</si>
  <si>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</si>
  <si>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</si>
  <si>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</si>
  <si>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</si>
  <si>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</si>
  <si>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</si>
  <si>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</si>
  <si>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</si>
  <si>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</si>
  <si>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</si>
  <si>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</si>
  <si>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</si>
  <si>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</si>
  <si>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</si>
  <si>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</si>
  <si>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</si>
  <si>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</si>
  <si>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</si>
  <si>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</si>
  <si>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</si>
  <si>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</si>
  <si>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</si>
  <si>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</si>
  <si>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</si>
  <si>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</si>
  <si>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</si>
  <si>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</si>
  <si>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</si>
  <si>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</si>
  <si>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</si>
  <si>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</si>
  <si>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</si>
  <si>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</si>
  <si>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</si>
  <si>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</si>
  <si>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</si>
  <si>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</si>
  <si>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</si>
  <si>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</si>
  <si>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</si>
  <si>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</si>
  <si>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</si>
  <si>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</si>
  <si>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</si>
  <si>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</si>
  <si>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</si>
  <si>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</si>
  <si>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</si>
  <si>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</si>
  <si>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</si>
  <si>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</si>
  <si>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</si>
  <si>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</si>
  <si>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</si>
  <si>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</si>
  <si>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</si>
  <si>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</si>
  <si>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</si>
  <si>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</si>
  <si>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</si>
  <si>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</si>
  <si>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</si>
  <si>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</si>
  <si>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</si>
  <si>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</si>
  <si>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</si>
  <si>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</si>
  <si>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</si>
  <si>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</si>
  <si>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</si>
  <si>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</si>
  <si>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</si>
  <si>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</si>
  <si>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</si>
  <si>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</si>
  <si>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</si>
  <si>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</si>
  <si>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</si>
  <si>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</si>
  <si>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</si>
  <si>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</si>
  <si>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</si>
  <si>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</si>
  <si>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</si>
  <si>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</si>
  <si>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</si>
  <si>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</si>
  <si>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</si>
  <si>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</si>
  <si>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</si>
  <si>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</si>
  <si>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</si>
  <si>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</si>
  <si>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</si>
  <si>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</si>
  <si>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</si>
  <si>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</si>
  <si>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</si>
  <si>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</si>
  <si>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</si>
  <si>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</si>
  <si>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</si>
  <si>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</si>
  <si>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</si>
  <si>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</si>
  <si>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</si>
  <si>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</si>
  <si>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</si>
  <si>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</si>
  <si>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</si>
  <si>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</si>
  <si>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</si>
  <si>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</si>
  <si>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</si>
  <si>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</si>
  <si>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</si>
  <si>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</si>
  <si>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</si>
  <si>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</si>
  <si>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</si>
  <si>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</si>
  <si>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</si>
  <si>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</si>
  <si>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</si>
  <si>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</si>
  <si>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</si>
  <si>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</si>
  <si>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</si>
  <si>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</si>
  <si>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</si>
  <si>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</si>
  <si>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</si>
  <si>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</si>
  <si>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</si>
  <si>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</si>
  <si>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</si>
  <si>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</si>
  <si>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</si>
  <si>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</si>
  <si>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</si>
  <si>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</si>
  <si>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</si>
  <si>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</si>
  <si>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</si>
  <si>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</si>
  <si>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</si>
  <si>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</si>
  <si>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</si>
  <si>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</si>
  <si>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</si>
  <si>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</si>
  <si>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</si>
  <si>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</si>
  <si>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</si>
  <si>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</si>
  <si>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</si>
  <si>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</si>
  <si>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</si>
  <si>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</si>
  <si>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</si>
  <si>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</si>
  <si>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</si>
  <si>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</si>
  <si>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</si>
  <si>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</si>
  <si>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</si>
  <si>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</si>
  <si>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</si>
  <si>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</si>
  <si>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</si>
  <si>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</si>
  <si>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</si>
  <si>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</si>
  <si>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</si>
  <si>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</si>
  <si>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</si>
  <si>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</si>
  <si>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</si>
  <si>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</si>
  <si>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</si>
  <si>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</si>
  <si>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</si>
  <si>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</si>
  <si>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</si>
  <si>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</si>
  <si>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</si>
  <si>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</si>
  <si>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</si>
  <si>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</si>
  <si>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</si>
  <si>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</si>
  <si>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</si>
  <si>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</si>
  <si>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</si>
  <si>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</si>
  <si>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</si>
  <si>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</si>
  <si>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</si>
  <si>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</si>
  <si>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</si>
  <si>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</si>
  <si>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</si>
  <si>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</si>
  <si>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</si>
  <si>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</si>
  <si>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</si>
  <si>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</si>
  <si>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</si>
  <si>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</si>
  <si>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</si>
  <si>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</si>
  <si>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</si>
  <si>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</si>
  <si>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</si>
  <si>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</si>
  <si>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</si>
  <si>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</si>
  <si>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</si>
  <si>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</si>
  <si>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</si>
  <si>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</si>
  <si>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</si>
  <si>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</si>
  <si>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</si>
  <si>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</si>
  <si>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</si>
  <si>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</si>
  <si>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</si>
  <si>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</si>
  <si>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</si>
  <si>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</si>
  <si>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</si>
  <si>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</si>
  <si>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</si>
  <si>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</si>
  <si>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</si>
  <si>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</si>
  <si>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</si>
  <si>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</si>
  <si>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</si>
  <si>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</si>
  <si>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</si>
  <si>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</si>
  <si>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</si>
  <si>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</si>
  <si>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</si>
  <si>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</si>
  <si>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</si>
  <si>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</si>
  <si>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</si>
  <si>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</si>
  <si>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</si>
  <si>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</si>
  <si>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</si>
  <si>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</si>
  <si>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</si>
  <si>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</si>
  <si>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</si>
  <si>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</si>
  <si>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</si>
  <si>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</si>
  <si>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</si>
  <si>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</si>
  <si>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</si>
  <si>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</si>
  <si>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</si>
  <si>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</si>
  <si>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</si>
  <si>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</si>
  <si>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</si>
  <si>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</si>
  <si>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</si>
  <si>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</si>
  <si>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</si>
  <si>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</si>
  <si>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</si>
  <si>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</si>
  <si>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</si>
  <si>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</si>
  <si>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</si>
  <si>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</si>
  <si>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</si>
  <si>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</si>
  <si>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</si>
  <si>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</si>
  <si>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</si>
  <si>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</si>
  <si>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</si>
  <si>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</si>
  <si>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</si>
  <si>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</si>
  <si>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</si>
  <si>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</si>
  <si>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</si>
  <si>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</si>
  <si>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</si>
  <si>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</si>
  <si>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</si>
  <si>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</si>
  <si>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</si>
  <si>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</si>
  <si>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</si>
  <si>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</si>
  <si>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</si>
  <si>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</si>
  <si>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</si>
  <si>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</si>
  <si>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</si>
  <si>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</si>
  <si>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</si>
  <si>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</si>
  <si>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</si>
  <si>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</si>
  <si>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</si>
  <si>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</si>
  <si>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</si>
  <si>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</si>
  <si>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</si>
  <si>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</si>
  <si>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</si>
  <si>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</si>
  <si>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</si>
  <si>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</si>
  <si>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</si>
  <si>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</si>
  <si>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</si>
  <si>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</si>
  <si>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</si>
  <si>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</si>
  <si>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</si>
  <si>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</si>
  <si>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</si>
  <si>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</si>
  <si>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</si>
  <si>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</si>
  <si>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</si>
  <si>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</si>
  <si>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</si>
  <si>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</si>
  <si>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</si>
  <si>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</si>
  <si>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</si>
  <si>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</si>
  <si>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</si>
  <si>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</si>
  <si>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</si>
  <si>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</si>
  <si>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</si>
  <si>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</si>
  <si>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</si>
  <si>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</si>
  <si>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</si>
  <si>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</si>
  <si>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</si>
  <si>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</si>
  <si>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</si>
  <si>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</si>
  <si>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</si>
  <si>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</si>
  <si>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</si>
  <si>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</si>
  <si>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</si>
  <si>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</si>
  <si>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</si>
  <si>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</si>
  <si>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</si>
  <si>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</si>
  <si>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</si>
  <si>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</si>
  <si>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</si>
  <si>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</si>
  <si>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</si>
  <si>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</si>
  <si>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</si>
  <si>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</si>
  <si>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</si>
  <si>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</si>
  <si>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</si>
  <si>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</si>
  <si>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</si>
  <si>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</si>
  <si>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</si>
  <si>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</si>
  <si>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</si>
  <si>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</si>
  <si>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</si>
  <si>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</si>
  <si>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</si>
  <si>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</si>
  <si>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</si>
  <si>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</si>
  <si>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</si>
  <si>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</si>
  <si>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</si>
  <si>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</si>
  <si>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</si>
  <si>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</si>
  <si>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</si>
  <si>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</si>
  <si>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</si>
  <si>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</si>
  <si>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</si>
  <si>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</si>
  <si>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</si>
  <si>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</si>
  <si>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</si>
  <si>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</si>
  <si>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</si>
  <si>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</si>
  <si>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</si>
  <si>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</si>
  <si>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</si>
  <si>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</si>
  <si>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</si>
  <si>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</si>
  <si>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</si>
  <si>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</si>
  <si>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</si>
  <si>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</si>
  <si>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</si>
  <si>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</si>
  <si>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</si>
  <si>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</si>
  <si>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</si>
  <si>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</si>
  <si>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</si>
  <si>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</si>
  <si>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</si>
  <si>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</si>
  <si>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</si>
  <si>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</si>
  <si>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</si>
  <si>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</si>
  <si>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</si>
  <si>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</si>
  <si>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</si>
  <si>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</si>
  <si>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</si>
  <si>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</si>
  <si>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</si>
  <si>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</si>
  <si>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</si>
  <si>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</si>
  <si>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</si>
  <si>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</si>
  <si>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</si>
  <si>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</si>
  <si>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</si>
  <si>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</si>
  <si>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</si>
  <si>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</si>
  <si>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</si>
  <si>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</si>
  <si>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</si>
  <si>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</si>
  <si>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</si>
  <si>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</si>
  <si>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</si>
  <si>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</si>
  <si>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</si>
  <si>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</si>
  <si>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</si>
  <si>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</si>
  <si>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</si>
  <si>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</si>
  <si>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</si>
  <si>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</si>
  <si>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</si>
  <si>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</si>
  <si>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</si>
  <si>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</si>
  <si>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</si>
  <si>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</si>
  <si>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</si>
  <si>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</si>
  <si>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</si>
  <si>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</si>
  <si>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</si>
  <si>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</si>
  <si>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</si>
  <si>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</si>
  <si>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</si>
  <si>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</si>
  <si>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</si>
  <si>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</si>
  <si>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</si>
  <si>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</si>
  <si>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</si>
  <si>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</si>
  <si>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</si>
  <si>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</si>
  <si>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</si>
  <si>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</si>
  <si>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</si>
  <si>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</si>
  <si>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</si>
  <si>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</si>
  <si>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</si>
  <si>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</si>
  <si>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</si>
  <si>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</si>
  <si>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</si>
  <si>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</si>
  <si>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</si>
  <si>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</si>
  <si>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</si>
  <si>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</si>
  <si>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</si>
  <si>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</si>
  <si>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</si>
  <si>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</si>
  <si>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</si>
  <si>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</si>
  <si>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</si>
  <si>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</si>
  <si>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</si>
  <si>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</si>
  <si>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</si>
  <si>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</si>
  <si>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</si>
  <si>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</si>
  <si>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</si>
  <si>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</si>
  <si>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</si>
  <si>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</si>
  <si>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</si>
  <si>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</si>
  <si>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</si>
  <si>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</si>
  <si>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</si>
  <si>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</si>
  <si>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</si>
  <si>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</si>
  <si>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</si>
  <si>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</si>
  <si>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</si>
  <si>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</si>
  <si>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</si>
  <si>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</si>
  <si>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</si>
  <si>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</si>
  <si>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</si>
  <si>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</si>
  <si>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</si>
  <si>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</si>
  <si>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</si>
  <si>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</si>
  <si>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</si>
  <si>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</si>
  <si>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</si>
  <si>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</si>
  <si>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</si>
  <si>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</si>
  <si>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</si>
  <si>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</si>
  <si>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</si>
  <si>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</si>
  <si>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</si>
  <si>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</si>
  <si>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</si>
  <si>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</si>
  <si>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</si>
  <si>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</si>
  <si>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</si>
  <si>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</si>
  <si>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</si>
  <si>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</si>
  <si>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</si>
  <si>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</si>
  <si>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</si>
  <si>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</si>
  <si>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</si>
  <si>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</si>
  <si>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</si>
  <si>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</si>
  <si>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</si>
  <si>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</si>
  <si>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</si>
  <si>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</si>
  <si>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</si>
  <si>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</si>
  <si>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</si>
  <si>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</si>
  <si>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</si>
  <si>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</si>
  <si>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</si>
  <si>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</si>
  <si>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</si>
  <si>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</si>
  <si>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</si>
  <si>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</si>
  <si>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</si>
  <si>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</si>
  <si>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</si>
  <si>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</si>
  <si>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</si>
  <si>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</si>
  <si>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</si>
  <si>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</si>
  <si>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</si>
  <si>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</si>
  <si>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</si>
  <si>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</si>
  <si>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</si>
  <si>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</si>
  <si>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</si>
  <si>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</si>
  <si>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</si>
  <si>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</si>
  <si>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</si>
  <si>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</si>
  <si>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</si>
  <si>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</si>
  <si>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</si>
  <si>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</si>
  <si>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</si>
  <si>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</si>
  <si>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</si>
  <si>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</si>
  <si>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</si>
  <si>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</si>
  <si>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</si>
  <si>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</si>
  <si>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</si>
  <si>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</si>
  <si>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</si>
  <si>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</si>
  <si>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</si>
  <si>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</si>
  <si>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</si>
  <si>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</si>
  <si>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</si>
  <si>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</si>
  <si>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</si>
  <si>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</si>
  <si>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</si>
  <si>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</si>
  <si>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</si>
  <si>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</si>
  <si>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</si>
  <si>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</si>
  <si>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</si>
  <si>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</si>
  <si>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</si>
  <si>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</si>
  <si>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</si>
  <si>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</si>
  <si>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</si>
  <si>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</si>
  <si>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</si>
  <si>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</si>
  <si>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</si>
  <si>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</si>
  <si>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</si>
  <si>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</si>
  <si>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</si>
  <si>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</si>
  <si>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</si>
  <si>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</si>
  <si>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</si>
  <si>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</si>
  <si>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</si>
  <si>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</si>
  <si>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</si>
  <si>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</si>
  <si>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</si>
  <si>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</si>
  <si>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</si>
  <si>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</si>
  <si>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</si>
  <si>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</si>
  <si>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</si>
  <si>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</si>
  <si>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</si>
  <si>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</si>
  <si>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</si>
  <si>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</si>
  <si>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</si>
  <si>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</si>
  <si>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</si>
  <si>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</si>
  <si>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</si>
  <si>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</si>
  <si>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</si>
  <si>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</si>
  <si>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</si>
  <si>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</si>
  <si>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</si>
  <si>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</si>
  <si>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</si>
  <si>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</si>
  <si>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</si>
  <si>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</si>
  <si>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</si>
  <si>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</si>
  <si>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</si>
  <si>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</si>
  <si>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</si>
  <si>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</si>
  <si>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</si>
  <si>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</si>
  <si>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</si>
  <si>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</si>
  <si>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</si>
  <si>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</si>
  <si>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</si>
  <si>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</si>
  <si>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</si>
  <si>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</si>
  <si>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</si>
  <si>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</si>
  <si>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</si>
  <si>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</si>
  <si>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</si>
  <si>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</si>
  <si>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</si>
  <si>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</si>
  <si>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</si>
  <si>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</si>
  <si>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</si>
  <si>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</si>
  <si>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</si>
  <si>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</si>
  <si>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</si>
  <si>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</si>
  <si>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</si>
  <si>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</si>
  <si>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</si>
  <si>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</si>
  <si>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</si>
  <si>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</si>
  <si>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</si>
  <si>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</si>
  <si>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</si>
  <si>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</si>
  <si>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</si>
  <si>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</si>
  <si>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</si>
  <si>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</si>
  <si>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</si>
  <si>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</si>
  <si>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</si>
  <si>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</si>
  <si>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</si>
  <si>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</si>
  <si>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</si>
  <si>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</si>
  <si>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</si>
  <si>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</si>
  <si>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</si>
  <si>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</si>
  <si>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</si>
  <si>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</si>
  <si>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</si>
  <si>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</si>
  <si>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</si>
  <si>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</si>
  <si>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</si>
  <si>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</si>
  <si>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</si>
  <si>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</si>
  <si>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</si>
  <si>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</si>
  <si>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</si>
  <si>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</si>
  <si>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</si>
  <si>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</si>
  <si>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</si>
  <si>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</si>
  <si>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</si>
  <si>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</si>
  <si>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</si>
  <si>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</si>
  <si>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</si>
  <si>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</si>
  <si>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</si>
  <si>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</si>
  <si>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</si>
  <si>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</si>
  <si>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</si>
  <si>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</si>
  <si>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</si>
  <si>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</si>
  <si>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</si>
  <si>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</si>
  <si>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</si>
  <si>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</si>
  <si>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</si>
  <si>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</si>
  <si>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</si>
  <si>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</si>
  <si>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</si>
  <si>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</si>
  <si>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</si>
  <si>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</si>
  <si>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</si>
  <si>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</si>
  <si>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</si>
  <si>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</si>
  <si>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</si>
  <si>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</si>
  <si>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</si>
  <si>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</si>
  <si>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</si>
  <si>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</si>
  <si>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</si>
  <si>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</si>
  <si>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</si>
  <si>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</si>
  <si>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</si>
  <si>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</si>
  <si>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</si>
  <si>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</si>
  <si>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</si>
  <si>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</si>
  <si>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</si>
  <si>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</si>
  <si>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</si>
  <si>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</si>
  <si>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</si>
  <si>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</si>
  <si>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</si>
  <si>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</si>
  <si>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</si>
  <si>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</si>
  <si>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</si>
  <si>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</si>
  <si>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</si>
  <si>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</si>
  <si>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</si>
  <si>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</si>
  <si>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</si>
  <si>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</si>
  <si>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</si>
  <si>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</si>
  <si>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</si>
  <si>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</si>
  <si>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</si>
  <si>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</si>
  <si>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</si>
  <si>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</si>
  <si>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</si>
  <si>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</si>
  <si>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</si>
  <si>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</si>
  <si>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</si>
  <si>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</si>
  <si>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</si>
  <si>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</si>
  <si>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</si>
  <si>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</si>
  <si>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</si>
  <si>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</si>
  <si>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</si>
  <si>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</si>
  <si>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</si>
  <si>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</si>
  <si>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</si>
  <si>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</si>
  <si>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</si>
  <si>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</si>
  <si>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</si>
  <si>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</si>
  <si>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</si>
  <si>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</si>
  <si>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</si>
  <si>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</si>
  <si>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</si>
  <si>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</si>
  <si>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</si>
  <si>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</si>
  <si>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</si>
  <si>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</si>
  <si>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</si>
  <si>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</si>
  <si>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</si>
  <si>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</si>
  <si>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</si>
  <si>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</si>
  <si>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</si>
  <si>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</si>
  <si>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</si>
  <si>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</si>
  <si>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</si>
  <si>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</si>
  <si>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</si>
  <si>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</si>
  <si>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</si>
  <si>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</si>
  <si>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</si>
  <si>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</si>
  <si>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</si>
  <si>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</si>
  <si>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</si>
  <si>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</si>
  <si>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</si>
  <si>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</si>
  <si>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</si>
  <si>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</si>
  <si>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</si>
  <si>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</si>
  <si>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</si>
  <si>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</si>
  <si>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</si>
  <si>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</si>
  <si>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</si>
  <si>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</si>
  <si>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</si>
  <si>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</si>
  <si>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</si>
  <si>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</si>
  <si>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</si>
  <si>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</si>
  <si>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</si>
  <si>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</si>
  <si>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</si>
  <si>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</si>
  <si>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</si>
  <si>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</si>
  <si>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</si>
  <si>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</si>
  <si>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</si>
  <si>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</si>
  <si>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</si>
  <si>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</si>
  <si>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</si>
  <si>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</si>
  <si>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</si>
  <si>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</si>
  <si>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</si>
  <si>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</si>
  <si>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</si>
  <si>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</si>
  <si>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</si>
  <si>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</si>
  <si>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</si>
  <si>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</si>
  <si>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</si>
  <si>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</si>
  <si>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</si>
  <si>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</si>
  <si>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</si>
  <si>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</si>
  <si>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</si>
  <si>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</si>
  <si>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</si>
  <si>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</si>
  <si>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</si>
  <si>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</si>
  <si>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</si>
  <si>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</si>
  <si>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</si>
  <si>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</si>
  <si>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</si>
  <si>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</si>
  <si>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</si>
  <si>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</si>
  <si>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</si>
  <si>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</si>
  <si>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</si>
  <si>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</si>
  <si>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</si>
  <si>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</si>
  <si>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</si>
  <si>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</si>
  <si>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</si>
  <si>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</si>
  <si>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</si>
  <si>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</si>
  <si>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</si>
  <si>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</si>
  <si>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</si>
  <si>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</si>
  <si>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</si>
  <si>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</si>
  <si>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</si>
  <si>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</si>
  <si>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</si>
  <si>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</si>
  <si>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</si>
  <si>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</si>
  <si>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</si>
  <si>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</si>
  <si>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</si>
  <si>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</si>
  <si>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</si>
  <si>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</si>
  <si>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</si>
  <si>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</si>
  <si>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</si>
  <si>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</si>
  <si>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</si>
  <si>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</si>
  <si>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</si>
  <si>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</si>
  <si>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</si>
  <si>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</si>
  <si>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</si>
  <si>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</si>
  <si>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</si>
  <si>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</si>
  <si>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</si>
  <si>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</si>
  <si>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</si>
  <si>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</si>
  <si>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</si>
  <si>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</si>
  <si>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</si>
  <si>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</si>
  <si>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</si>
  <si>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</si>
  <si>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</si>
  <si>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</si>
  <si>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</si>
  <si>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</si>
  <si>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</si>
  <si>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</si>
  <si>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</si>
  <si>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</si>
  <si>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</si>
  <si>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</si>
  <si>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</si>
  <si>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</si>
  <si>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</si>
  <si>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</si>
  <si>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</si>
  <si>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</si>
  <si>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</si>
  <si>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</si>
  <si>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</si>
  <si>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</si>
  <si>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</si>
  <si>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</si>
  <si>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</si>
  <si>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</si>
  <si>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</si>
  <si>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</si>
  <si>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</si>
  <si>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</si>
  <si>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</si>
  <si>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</si>
  <si>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</si>
  <si>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</si>
  <si>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</si>
  <si>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</si>
  <si>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</si>
  <si>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</si>
  <si>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</si>
  <si>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</si>
  <si>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</si>
  <si>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</si>
  <si>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</si>
  <si>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</si>
  <si>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</si>
  <si>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</si>
  <si>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</si>
  <si>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</si>
  <si>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</si>
  <si>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</si>
  <si>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</si>
  <si>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</si>
  <si>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</si>
  <si>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</si>
  <si>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</si>
  <si>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</si>
  <si>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</si>
  <si>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</si>
  <si>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</si>
  <si>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</si>
  <si>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</si>
  <si>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</si>
  <si>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</si>
  <si>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</si>
  <si>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</si>
  <si>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</si>
  <si>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</si>
  <si>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</si>
  <si>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</si>
  <si>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</si>
  <si>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</si>
  <si>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</si>
  <si>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</si>
  <si>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</si>
  <si>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</si>
  <si>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</si>
  <si>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</si>
  <si>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</si>
  <si>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</si>
  <si>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</si>
  <si>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</si>
  <si>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</si>
  <si>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</si>
  <si>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</si>
  <si>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</si>
  <si>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</si>
  <si>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</si>
  <si>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</si>
  <si>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</si>
  <si>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</si>
  <si>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</si>
  <si>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</si>
  <si>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</si>
  <si>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</si>
  <si>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</si>
  <si>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</si>
  <si>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</si>
  <si>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</si>
  <si>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</si>
  <si>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</si>
  <si>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</si>
  <si>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</si>
  <si>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</si>
  <si>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</si>
  <si>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</si>
  <si>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</si>
  <si>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</si>
  <si>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</si>
  <si>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</si>
  <si>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</si>
  <si>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</si>
  <si>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</si>
  <si>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</si>
  <si>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</si>
  <si>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</si>
  <si>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</si>
  <si>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</si>
  <si>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</si>
  <si>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</si>
  <si>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</si>
  <si>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</si>
  <si>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</si>
  <si>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</si>
  <si>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</si>
  <si>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</si>
  <si>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</si>
  <si>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</si>
  <si>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</si>
  <si>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</si>
  <si>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</si>
  <si>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</si>
  <si>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</si>
  <si>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</si>
  <si>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</si>
  <si>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</si>
  <si>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</si>
  <si>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</si>
  <si>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</si>
  <si>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</si>
  <si>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</si>
  <si>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</si>
  <si>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</si>
  <si>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</si>
  <si>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</si>
  <si>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</si>
  <si>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</si>
  <si>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</si>
  <si>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</si>
  <si>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</si>
  <si>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</si>
  <si>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</si>
  <si>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</si>
  <si>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</si>
  <si>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</si>
  <si>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</si>
  <si>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</si>
  <si>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</si>
  <si>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</si>
  <si>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</si>
  <si>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</si>
  <si>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</si>
  <si>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</si>
  <si>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</si>
  <si>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</si>
  <si>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</si>
  <si>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</si>
  <si>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</si>
  <si>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</si>
  <si>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</si>
  <si>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</si>
  <si>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</si>
  <si>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</si>
  <si>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</si>
  <si>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</si>
  <si>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</si>
  <si>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</si>
  <si>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</si>
  <si>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</si>
  <si>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</si>
  <si>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</si>
  <si>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</si>
  <si>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</si>
  <si>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</si>
  <si>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</si>
  <si>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</si>
  <si>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</si>
  <si>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</si>
  <si>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</si>
  <si>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</si>
  <si>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</si>
  <si>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</si>
  <si>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</si>
  <si>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</si>
  <si>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</si>
  <si>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</si>
  <si>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</si>
  <si>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</si>
  <si>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</si>
  <si>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</si>
  <si>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</si>
  <si>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</si>
  <si>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</si>
  <si>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</si>
  <si>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</si>
  <si>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</si>
  <si>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</si>
  <si>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</si>
  <si>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</si>
  <si>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</si>
  <si>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</si>
  <si>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</si>
  <si>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</si>
  <si>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</si>
  <si>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</si>
  <si>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</si>
  <si>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</si>
  <si>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</si>
  <si>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</si>
  <si>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</si>
  <si>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</si>
  <si>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</si>
  <si>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</si>
  <si>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</si>
  <si>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</si>
  <si>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</si>
  <si>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</si>
  <si>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</si>
  <si>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</si>
  <si>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</si>
  <si>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</si>
  <si>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</si>
  <si>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</si>
  <si>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</si>
  <si>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</si>
  <si>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</si>
  <si>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</si>
  <si>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</si>
  <si>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</si>
  <si>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</si>
  <si>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</si>
  <si>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</si>
  <si>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</si>
  <si>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</si>
  <si>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</si>
  <si>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</si>
  <si>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</si>
  <si>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</si>
  <si>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</si>
  <si>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</si>
  <si>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</si>
  <si>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</si>
  <si>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</si>
  <si>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</si>
  <si>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</si>
  <si>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</si>
  <si>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</si>
  <si>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</si>
  <si>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</si>
  <si>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</si>
  <si>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</si>
  <si>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</si>
  <si>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</si>
  <si>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</si>
  <si>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</si>
  <si>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</si>
  <si>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</si>
  <si>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</si>
  <si>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</si>
  <si>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</si>
  <si>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</si>
  <si>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</si>
  <si>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</si>
  <si>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</si>
  <si>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</si>
  <si>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</si>
  <si>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</si>
  <si>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</si>
  <si>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</si>
  <si>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</si>
  <si>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</si>
  <si>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</si>
  <si>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</si>
  <si>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</si>
  <si>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</si>
  <si>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</si>
  <si>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</si>
  <si>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</si>
  <si>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</si>
  <si>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</si>
  <si>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</si>
  <si>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</si>
  <si>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</si>
  <si>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</si>
  <si>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</si>
  <si>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</si>
  <si>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</si>
  <si>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</si>
  <si>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</si>
  <si>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</si>
  <si>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</si>
  <si>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</si>
  <si>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</si>
  <si>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</si>
  <si>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</si>
  <si>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</si>
  <si>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</si>
  <si>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</si>
  <si>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</si>
  <si>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</si>
  <si>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</si>
  <si>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</si>
  <si>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</si>
  <si>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</si>
  <si>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</si>
  <si>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</si>
  <si>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</si>
  <si>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</si>
  <si>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</si>
  <si>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</si>
  <si>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</si>
  <si>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</si>
  <si>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</si>
  <si>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</si>
  <si>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</si>
  <si>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</si>
  <si>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</si>
  <si>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</si>
  <si>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</si>
  <si>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</si>
  <si>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</si>
  <si>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</si>
  <si>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</si>
  <si>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</si>
  <si>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</si>
  <si>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</si>
  <si>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</si>
  <si>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</si>
  <si>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</si>
  <si>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</si>
  <si>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</si>
  <si>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</si>
  <si>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</si>
  <si>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</si>
  <si>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</si>
  <si>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</si>
  <si>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</si>
  <si>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</si>
  <si>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</si>
  <si>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</si>
  <si>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</si>
  <si>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</si>
  <si>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</si>
  <si>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</si>
  <si>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</si>
  <si>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</si>
  <si>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</si>
  <si>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</si>
  <si>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</si>
  <si>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</si>
  <si>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</si>
  <si>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</si>
  <si>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</si>
  <si>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</si>
  <si>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</si>
  <si>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</si>
  <si>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</si>
  <si>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</si>
  <si>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</si>
  <si>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</si>
  <si>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</si>
  <si>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</si>
  <si>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</si>
  <si>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</si>
  <si>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</si>
  <si>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</si>
  <si>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</si>
  <si>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</si>
  <si>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</si>
  <si>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</si>
  <si>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</si>
  <si>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</si>
  <si>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</si>
  <si>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</si>
  <si>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</si>
  <si>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</si>
  <si>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</si>
  <si>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</si>
  <si>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</si>
  <si>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</si>
  <si>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</si>
  <si>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</si>
  <si>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</si>
  <si>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</si>
  <si>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</si>
  <si>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</si>
  <si>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</si>
  <si>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</si>
  <si>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</si>
  <si>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</si>
  <si>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</si>
  <si>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</si>
  <si>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</si>
  <si>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</si>
  <si>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</si>
  <si>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</si>
  <si>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</si>
  <si>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</si>
  <si>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</si>
  <si>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</si>
  <si>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</si>
  <si>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</si>
  <si>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</si>
  <si>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</si>
  <si>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</si>
  <si>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</si>
  <si>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</si>
  <si>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</si>
  <si>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</si>
  <si>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</si>
  <si>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</si>
  <si>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</si>
  <si>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</si>
  <si>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</si>
  <si>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</si>
  <si>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</si>
  <si>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</si>
  <si>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</si>
  <si>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</si>
  <si>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</si>
  <si>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</si>
  <si>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</si>
  <si>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</si>
  <si>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</si>
  <si>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</si>
  <si>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</si>
  <si>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</si>
  <si>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</si>
  <si>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</si>
  <si>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</si>
  <si>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</si>
  <si>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</si>
  <si>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</si>
  <si>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</si>
  <si>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</si>
  <si>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</si>
  <si>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</si>
  <si>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</si>
  <si>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</si>
  <si>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</si>
  <si>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</si>
  <si>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</si>
  <si>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</si>
  <si>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</si>
  <si>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</si>
  <si>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</si>
  <si>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</si>
  <si>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</si>
  <si>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</si>
  <si>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</si>
  <si>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</si>
  <si>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</si>
  <si>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</si>
  <si>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</si>
  <si>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</si>
  <si>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</si>
  <si>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</si>
  <si>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</si>
  <si>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</si>
  <si>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</si>
  <si>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</si>
  <si>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</si>
  <si>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</si>
  <si>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</si>
  <si>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</si>
  <si>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</si>
  <si>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</si>
  <si>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</si>
  <si>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</si>
  <si>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</si>
  <si>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</si>
  <si>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</si>
  <si>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</si>
  <si>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</si>
  <si>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</si>
  <si>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</si>
  <si>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</si>
  <si>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</si>
  <si>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</si>
  <si>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</si>
  <si>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</si>
  <si>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</si>
  <si>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</si>
  <si>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</si>
  <si>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</si>
  <si>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</si>
  <si>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</si>
  <si>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</si>
  <si>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</si>
  <si>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</si>
  <si>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</si>
  <si>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</si>
  <si>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</si>
  <si>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</si>
  <si>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</si>
  <si>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</si>
  <si>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</si>
  <si>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</si>
  <si>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</si>
  <si>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</si>
  <si>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</si>
  <si>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</si>
  <si>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</si>
  <si>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</si>
  <si>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</si>
  <si>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</si>
  <si>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</si>
  <si>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</si>
  <si>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</si>
  <si>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</si>
  <si>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</si>
  <si>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</si>
  <si>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</si>
  <si>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</si>
  <si>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</si>
  <si>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</si>
  <si>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</si>
  <si>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</si>
  <si>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</si>
  <si>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</si>
  <si>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</si>
  <si>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</si>
  <si>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</si>
  <si>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</si>
  <si>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</si>
  <si>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</si>
  <si>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</si>
  <si>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</si>
  <si>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</si>
  <si>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</si>
  <si>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</si>
  <si>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</si>
  <si>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</si>
  <si>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</si>
  <si>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</si>
  <si>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</si>
  <si>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</si>
  <si>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</si>
  <si>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</si>
  <si>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</si>
  <si>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</si>
  <si>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</si>
  <si>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</si>
  <si>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</si>
  <si>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</si>
  <si>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</si>
  <si>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</si>
  <si>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</si>
  <si>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</si>
  <si>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</si>
  <si>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</si>
  <si>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</si>
  <si>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</si>
  <si>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</si>
  <si>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</si>
  <si>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</si>
  <si>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</si>
  <si>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</si>
  <si>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</si>
  <si>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</si>
  <si>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</si>
  <si>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</si>
  <si>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</si>
  <si>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</si>
  <si>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</si>
  <si>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</si>
  <si>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</si>
  <si>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</si>
  <si>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</si>
  <si>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</si>
  <si>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</si>
  <si>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</si>
  <si>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</si>
  <si>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</si>
  <si>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</si>
  <si>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</si>
  <si>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</si>
  <si>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</si>
  <si>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</si>
  <si>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</si>
  <si>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</si>
  <si>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</si>
  <si>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</si>
  <si>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</si>
  <si>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</si>
  <si>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</si>
  <si>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</si>
  <si>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</si>
  <si>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</si>
  <si>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</si>
  <si>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</si>
  <si>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</si>
  <si>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</si>
  <si>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</si>
  <si>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</si>
  <si>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</si>
  <si>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</si>
  <si>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</si>
  <si>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</si>
  <si>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</si>
  <si>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</si>
  <si>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</si>
  <si>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</si>
  <si>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</si>
  <si>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</si>
  <si>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</si>
  <si>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</si>
  <si>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</si>
  <si>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</si>
  <si>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</si>
  <si>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</si>
  <si>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</si>
  <si>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</si>
  <si>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</si>
  <si>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</si>
  <si>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</si>
  <si>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</si>
  <si>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</si>
  <si>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</si>
  <si>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</si>
  <si>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</si>
  <si>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</si>
  <si>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</si>
  <si>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</si>
  <si>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</si>
  <si>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</si>
  <si>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</si>
  <si>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</si>
  <si>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</si>
  <si>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</si>
  <si>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</si>
  <si>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</si>
  <si>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</si>
  <si>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</si>
  <si>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</si>
  <si>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</si>
  <si>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</si>
  <si>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</si>
  <si>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</si>
  <si>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</si>
  <si>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</si>
  <si>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</si>
  <si>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</si>
  <si>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</si>
  <si>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</si>
  <si>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</si>
  <si>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</si>
  <si>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</si>
  <si>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</si>
  <si>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</si>
  <si>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</si>
  <si>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</si>
  <si>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</si>
  <si>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</si>
  <si>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</si>
  <si>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</si>
  <si>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</si>
  <si>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</si>
  <si>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</si>
  <si>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</si>
  <si>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</si>
  <si>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</si>
  <si>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</si>
  <si>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</si>
  <si>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</si>
  <si>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</si>
  <si>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</si>
  <si>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</si>
  <si>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</si>
  <si>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</si>
  <si>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</si>
  <si>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</si>
  <si>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</si>
  <si>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</si>
  <si>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</si>
  <si>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</si>
  <si>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</si>
  <si>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</si>
  <si>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</si>
  <si>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</si>
  <si>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</si>
  <si>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</si>
  <si>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</si>
  <si>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</si>
  <si>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</si>
  <si>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</si>
  <si>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</si>
  <si>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</si>
  <si>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</si>
  <si>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</si>
  <si>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</si>
  <si>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</si>
  <si>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</si>
  <si>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</si>
  <si>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</si>
  <si>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</si>
  <si>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</si>
  <si>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</si>
  <si>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</si>
  <si>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</si>
  <si>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</si>
  <si>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</si>
  <si>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</si>
  <si>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</si>
  <si>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</si>
  <si>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</si>
  <si>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</si>
  <si>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</si>
  <si>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</si>
  <si>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</si>
  <si>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</si>
  <si>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</si>
  <si>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</si>
  <si>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</si>
  <si>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</si>
  <si>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</si>
  <si>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</si>
  <si>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</si>
  <si>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</si>
  <si>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</si>
  <si>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</si>
  <si>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</si>
  <si>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</si>
  <si>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</si>
  <si>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</si>
  <si>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</si>
  <si>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</si>
  <si>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</si>
  <si>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</si>
  <si>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</si>
  <si>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</si>
  <si>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</si>
  <si>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</si>
  <si>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</si>
  <si>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</si>
  <si>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</si>
  <si>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</si>
  <si>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</si>
  <si>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</si>
  <si>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</si>
  <si>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</si>
  <si>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</si>
  <si>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</si>
  <si>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</si>
  <si>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</si>
  <si>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</si>
  <si>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</si>
  <si>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</si>
  <si>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</si>
  <si>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</si>
  <si>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</si>
  <si>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</si>
  <si>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</si>
  <si>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</si>
  <si>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</si>
  <si>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</si>
  <si>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</si>
  <si>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</si>
  <si>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</si>
  <si>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</si>
  <si>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</si>
  <si>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</si>
  <si>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</si>
  <si>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</si>
  <si>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</si>
  <si>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</si>
  <si>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</si>
  <si>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</si>
  <si>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</si>
  <si>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</si>
  <si>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</si>
  <si>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</si>
  <si>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</si>
  <si>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</si>
  <si>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</si>
  <si>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</si>
  <si>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</si>
  <si>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</si>
  <si>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</si>
  <si>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</si>
  <si>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</si>
  <si>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</si>
  <si>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</si>
  <si>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</si>
  <si>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</si>
  <si>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</si>
  <si>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</si>
  <si>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</si>
  <si>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</si>
  <si>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</si>
  <si>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</si>
  <si>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</si>
  <si>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</si>
  <si>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</si>
  <si>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</si>
  <si>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</si>
  <si>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</si>
  <si>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</si>
  <si>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</si>
  <si>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</si>
  <si>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</si>
  <si>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</si>
  <si>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</si>
  <si>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</si>
  <si>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</si>
  <si>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</si>
  <si>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</si>
  <si>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</si>
  <si>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</si>
  <si>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</si>
  <si>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</si>
  <si>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</si>
  <si>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</si>
  <si>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</si>
  <si>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</si>
  <si>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</si>
  <si>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</si>
  <si>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</si>
  <si>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</si>
  <si>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</si>
  <si>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</si>
  <si>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</si>
  <si>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</si>
  <si>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</si>
  <si>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</si>
  <si>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</si>
  <si>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</si>
  <si>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</si>
  <si>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</si>
  <si>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</si>
  <si>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</si>
  <si>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</si>
  <si>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</si>
  <si>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</si>
  <si>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</si>
  <si>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</si>
  <si>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</si>
  <si>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</si>
  <si>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</si>
  <si>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</si>
  <si>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</si>
  <si>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</si>
  <si>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</si>
  <si>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</si>
  <si>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</si>
  <si>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</si>
  <si>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</si>
  <si>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</si>
  <si>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</si>
  <si>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</si>
  <si>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</si>
  <si>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</si>
  <si>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</si>
  <si>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</si>
  <si>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</si>
  <si>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</si>
  <si>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</si>
  <si>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</si>
  <si>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</si>
  <si>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</si>
  <si>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</si>
  <si>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</si>
  <si>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</si>
  <si>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</si>
  <si>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</si>
  <si>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</si>
  <si>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</si>
  <si>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</si>
  <si>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</si>
  <si>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</si>
  <si>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</si>
  <si>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</si>
  <si>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</si>
  <si>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</si>
  <si>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</si>
  <si>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</si>
  <si>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</si>
  <si>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</si>
  <si>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</si>
  <si>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</si>
  <si>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</si>
  <si>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</si>
  <si>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</si>
  <si>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</si>
  <si>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</si>
  <si>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</si>
  <si>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</si>
  <si>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</si>
  <si>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</si>
  <si>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</si>
  <si>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</si>
  <si>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</si>
  <si>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</si>
  <si>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</si>
  <si>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</si>
  <si>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</si>
  <si>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</si>
  <si>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</si>
  <si>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</si>
  <si>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</si>
  <si>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</si>
  <si>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</si>
  <si>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</si>
  <si>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</si>
  <si>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</si>
  <si>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</si>
  <si>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</si>
  <si>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</si>
  <si>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</si>
  <si>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</si>
  <si>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</si>
  <si>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</si>
  <si>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</si>
  <si>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</si>
  <si>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</si>
  <si>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</si>
  <si>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</si>
  <si>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</si>
  <si>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</si>
  <si>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</si>
  <si>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</si>
  <si>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</si>
  <si>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</si>
  <si>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</si>
  <si>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</si>
  <si>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</si>
  <si>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</si>
  <si>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</si>
  <si>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</si>
  <si>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</si>
  <si>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</si>
  <si>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</si>
  <si>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</si>
  <si>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</si>
  <si>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</si>
  <si>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</si>
  <si>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</si>
  <si>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</si>
  <si>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</si>
  <si>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</si>
  <si>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</si>
  <si>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</si>
  <si>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</si>
  <si>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</si>
  <si>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</si>
  <si>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</si>
  <si>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</si>
  <si>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</si>
  <si>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</si>
  <si>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</si>
  <si>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</si>
  <si>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</si>
  <si>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</si>
  <si>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</si>
  <si>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</si>
  <si>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</si>
  <si>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</si>
  <si>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</si>
  <si>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</si>
  <si>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</si>
  <si>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</si>
  <si>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</si>
  <si>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</si>
  <si>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</si>
  <si>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</si>
  <si>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</si>
  <si>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</si>
  <si>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</si>
  <si>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</si>
  <si>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</si>
  <si>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</si>
  <si>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</si>
  <si>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</si>
  <si>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</si>
  <si>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</si>
  <si>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</si>
  <si>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</si>
  <si>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</si>
  <si>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</si>
  <si>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</si>
  <si>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</si>
  <si>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</si>
  <si>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</si>
  <si>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</si>
  <si>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</si>
  <si>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</si>
  <si>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</si>
  <si>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</si>
  <si>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</si>
  <si>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</si>
  <si>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</si>
  <si>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</si>
  <si>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</si>
  <si>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</si>
  <si>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</si>
  <si>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</si>
  <si>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</si>
  <si>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</si>
  <si>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</si>
  <si>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</si>
  <si>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</si>
  <si>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</si>
  <si>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</si>
  <si>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</si>
  <si>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</si>
  <si>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</si>
  <si>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</si>
  <si>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</si>
  <si>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</si>
  <si>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</si>
  <si>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</si>
  <si>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</si>
  <si>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</si>
  <si>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</si>
  <si>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</si>
  <si>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</si>
  <si>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</si>
  <si>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</si>
  <si>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</si>
  <si>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</si>
  <si>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</si>
  <si>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</si>
  <si>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</si>
  <si>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</si>
  <si>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</si>
  <si>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</si>
  <si>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</si>
  <si>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</si>
  <si>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</si>
  <si>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</si>
  <si>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</si>
  <si>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</si>
  <si>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</si>
  <si>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</si>
  <si>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</si>
  <si>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</si>
  <si>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</si>
  <si>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</si>
  <si>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</si>
  <si>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</si>
  <si>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</si>
  <si>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</si>
  <si>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</si>
  <si>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</si>
  <si>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</si>
  <si>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</si>
  <si>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</si>
  <si>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</si>
  <si>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</si>
  <si>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</si>
  <si>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</si>
  <si>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</si>
  <si>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</si>
  <si>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</si>
  <si>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</si>
  <si>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</si>
  <si>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</si>
  <si>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</si>
  <si>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</si>
  <si>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</si>
  <si>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</si>
  <si>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</si>
  <si>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</si>
  <si>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</si>
  <si>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</si>
  <si>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</si>
  <si>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</si>
  <si>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</si>
  <si>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</si>
  <si>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</si>
  <si>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</si>
  <si>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</si>
  <si>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</si>
  <si>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</si>
  <si>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</si>
  <si>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</si>
  <si>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</si>
  <si>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</si>
  <si>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</si>
  <si>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</si>
  <si>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</si>
  <si>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</si>
  <si>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</si>
  <si>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</si>
  <si>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</si>
  <si>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</si>
  <si>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</si>
  <si>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</si>
  <si>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</si>
  <si>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</si>
  <si>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</si>
  <si>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</si>
  <si>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</si>
  <si>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</si>
  <si>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</si>
  <si>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</si>
  <si>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</si>
  <si>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</si>
  <si>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</si>
  <si>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</si>
  <si>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</si>
  <si>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</si>
  <si>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</si>
  <si>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</si>
  <si>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</si>
  <si>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</si>
  <si>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</si>
  <si>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</si>
  <si>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</si>
  <si>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</si>
  <si>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</si>
  <si>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</si>
  <si>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</si>
  <si>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</si>
  <si>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</si>
  <si>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</si>
  <si>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</si>
  <si>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</si>
  <si>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</si>
  <si>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</si>
  <si>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</si>
  <si>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</si>
  <si>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</si>
  <si>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</si>
  <si>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</si>
  <si>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</si>
  <si>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</si>
  <si>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</si>
  <si>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</si>
  <si>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</si>
  <si>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</si>
  <si>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</si>
  <si>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</si>
  <si>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</si>
  <si>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</si>
  <si>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</si>
  <si>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</si>
  <si>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</si>
  <si>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</si>
  <si>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</si>
  <si>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</si>
  <si>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</si>
  <si>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</si>
  <si>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</si>
  <si>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</si>
  <si>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</si>
  <si>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</si>
  <si>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</si>
  <si>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</si>
  <si>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</si>
  <si>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</si>
  <si>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</si>
  <si>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</si>
  <si>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</si>
  <si>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</si>
  <si>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</si>
  <si>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</si>
  <si>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</si>
  <si>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</si>
  <si>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</si>
  <si>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</si>
  <si>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</si>
  <si>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</si>
  <si>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</si>
  <si>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</si>
  <si>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</si>
  <si>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</si>
  <si>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</si>
  <si>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</si>
  <si>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</si>
  <si>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</si>
  <si>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</si>
  <si>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</si>
  <si>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</si>
  <si>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</si>
  <si>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</si>
  <si>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</si>
  <si>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</si>
  <si>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</si>
  <si>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</si>
  <si>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</si>
  <si>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</si>
  <si>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</si>
  <si>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</si>
  <si>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</si>
  <si>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</si>
  <si>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</si>
  <si>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</si>
  <si>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</si>
  <si>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</si>
  <si>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</si>
  <si>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</si>
  <si>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</si>
  <si>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</si>
  <si>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</si>
  <si>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</si>
  <si>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</si>
  <si>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</si>
  <si>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</si>
  <si>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</si>
  <si>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</si>
  <si>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</si>
  <si>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</si>
  <si>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</si>
  <si>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</si>
  <si>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</si>
  <si>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</si>
  <si>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</si>
  <si>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</si>
  <si>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</si>
  <si>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</si>
  <si>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</si>
  <si>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</si>
  <si>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</si>
  <si>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</si>
  <si>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</si>
  <si>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</si>
  <si>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</si>
  <si>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</si>
  <si>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</si>
  <si>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</si>
  <si>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</si>
  <si>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</si>
  <si>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</si>
  <si>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</si>
  <si>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</si>
  <si>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</si>
  <si>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</si>
  <si>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</si>
  <si>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</si>
  <si>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</si>
  <si>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</si>
  <si>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</si>
  <si>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</si>
  <si>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</si>
  <si>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</si>
  <si>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</si>
  <si>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</si>
  <si>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</si>
  <si>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</si>
  <si>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</si>
  <si>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</si>
  <si>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</si>
  <si>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</si>
  <si>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</si>
  <si>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</si>
  <si>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</si>
  <si>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</si>
  <si>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</si>
  <si>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</si>
  <si>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</si>
  <si>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</si>
  <si>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</si>
  <si>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</si>
  <si>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</si>
  <si>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</si>
  <si>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</si>
  <si>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</si>
  <si>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</si>
  <si>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</si>
  <si>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</si>
  <si>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</si>
  <si>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</si>
  <si>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</si>
  <si>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</si>
  <si>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</si>
  <si>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</si>
  <si>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</si>
  <si>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</si>
  <si>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</si>
  <si>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</si>
  <si>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</si>
  <si>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</si>
  <si>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</si>
  <si>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</si>
  <si>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</si>
  <si>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</si>
  <si>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</si>
  <si>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</si>
  <si>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</si>
  <si>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</si>
  <si>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</si>
  <si>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</si>
  <si>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</si>
  <si>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</si>
  <si>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</si>
  <si>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</si>
  <si>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</si>
  <si>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</si>
  <si>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</si>
  <si>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</si>
  <si>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</si>
  <si>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</si>
  <si>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</si>
  <si>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</si>
  <si>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</si>
  <si>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</si>
  <si>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</si>
  <si>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</si>
  <si>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</si>
  <si>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</si>
  <si>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</si>
  <si>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</si>
  <si>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</si>
  <si>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</si>
  <si>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</si>
  <si>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</si>
  <si>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</si>
  <si>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</si>
  <si>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</si>
  <si>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</si>
  <si>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</si>
  <si>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</si>
  <si>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</si>
  <si>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</si>
  <si>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</si>
  <si>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</si>
  <si>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</si>
  <si>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</si>
  <si>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</si>
  <si>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</si>
  <si>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</si>
  <si>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</si>
  <si>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</si>
  <si>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</si>
  <si>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</si>
  <si>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</si>
  <si>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</si>
  <si>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</si>
  <si>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</si>
  <si>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</si>
  <si>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</si>
  <si>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</si>
  <si>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</si>
  <si>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</si>
  <si>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</si>
  <si>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</si>
  <si>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</si>
  <si>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</si>
  <si>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</si>
  <si>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</si>
  <si>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</si>
  <si>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</si>
  <si>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</si>
  <si>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</si>
  <si>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</si>
  <si>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</si>
  <si>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</si>
  <si>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</si>
  <si>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</si>
  <si>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</si>
  <si>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</si>
  <si>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</si>
  <si>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</si>
  <si>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</si>
  <si>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</si>
  <si>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</si>
  <si>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</si>
  <si>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</si>
  <si>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</si>
  <si>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</si>
  <si>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</si>
  <si>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</si>
  <si>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</si>
  <si>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</si>
  <si>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</si>
  <si>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</si>
  <si>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</si>
  <si>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</si>
  <si>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</si>
  <si>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</si>
  <si>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</si>
  <si>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</si>
  <si>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</si>
  <si>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</si>
  <si>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</si>
  <si>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</si>
  <si>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</si>
  <si>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</si>
  <si>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</si>
  <si>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</si>
  <si>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</si>
  <si>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</si>
  <si>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</si>
  <si>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</si>
  <si>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</si>
  <si>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</si>
  <si>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</si>
  <si>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</si>
  <si>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</si>
  <si>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</si>
  <si>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</si>
  <si>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</si>
  <si>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</si>
  <si>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</si>
  <si>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</si>
  <si>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</si>
  <si>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</si>
  <si>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</si>
  <si>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</si>
  <si>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</si>
  <si>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</si>
  <si>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</si>
  <si>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</si>
  <si>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</si>
  <si>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</si>
  <si>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</si>
  <si>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</si>
  <si>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</si>
  <si>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</si>
  <si>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</si>
  <si>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</si>
  <si>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</si>
  <si>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</si>
  <si>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</si>
  <si>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</si>
  <si>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</si>
  <si>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</si>
  <si>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</si>
  <si>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</si>
  <si>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</si>
  <si>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</si>
  <si>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</si>
  <si>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</si>
  <si>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</si>
  <si>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</si>
  <si>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</si>
  <si>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</si>
  <si>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</si>
  <si>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</si>
  <si>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</si>
  <si>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</si>
  <si>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</si>
  <si>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</si>
  <si>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</si>
  <si>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</si>
  <si>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</si>
  <si>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</si>
  <si>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</si>
  <si>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</si>
  <si>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</si>
  <si>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</si>
  <si>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</si>
  <si>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</si>
  <si>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</si>
  <si>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</si>
  <si>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</si>
  <si>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</si>
  <si>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</si>
  <si>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</si>
  <si>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</si>
  <si>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</si>
  <si>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</si>
  <si>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</si>
  <si>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</si>
  <si>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</si>
  <si>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</si>
  <si>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</si>
  <si>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</si>
  <si>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</si>
  <si>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</si>
  <si>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</si>
  <si>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</si>
  <si>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</si>
  <si>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</si>
  <si>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</si>
  <si>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</si>
  <si>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</si>
  <si>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</si>
  <si>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</si>
  <si>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</si>
  <si>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</si>
  <si>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</si>
  <si>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</si>
  <si>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</si>
  <si>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</si>
  <si>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</si>
  <si>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</si>
  <si>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</si>
  <si>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</si>
  <si>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</si>
  <si>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</si>
  <si>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</si>
  <si>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</si>
  <si>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</si>
  <si>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</si>
  <si>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</si>
  <si>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</si>
  <si>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</si>
  <si>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</si>
  <si>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</si>
  <si>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</si>
  <si>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</si>
  <si>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</si>
  <si>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</si>
  <si>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</si>
  <si>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</si>
  <si>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</si>
  <si>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</si>
  <si>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</si>
  <si>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</si>
  <si>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</si>
  <si>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</si>
  <si>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</si>
  <si>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</si>
  <si>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</si>
  <si>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</si>
  <si>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</si>
  <si>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</si>
  <si>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</si>
  <si>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</si>
  <si>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</si>
  <si>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</si>
  <si>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</si>
  <si>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</si>
  <si>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</si>
  <si>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</si>
  <si>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</si>
  <si>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</si>
  <si>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</si>
  <si>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</si>
  <si>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</si>
  <si>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</si>
  <si>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</si>
  <si>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</si>
  <si>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</si>
  <si>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</si>
  <si>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</si>
  <si>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</si>
  <si>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</si>
  <si>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</si>
  <si>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</si>
  <si>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</si>
  <si>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</si>
  <si>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</si>
  <si>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</si>
  <si>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</si>
  <si>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</si>
  <si>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</si>
  <si>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</si>
  <si>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</si>
  <si>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</si>
  <si>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</si>
  <si>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</si>
  <si>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</si>
  <si>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</si>
  <si>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</si>
  <si>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</si>
  <si>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</si>
  <si>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</si>
  <si>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</si>
  <si>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</si>
  <si>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</si>
  <si>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</si>
  <si>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</si>
  <si>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</si>
  <si>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</si>
  <si>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</si>
  <si>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</si>
  <si>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</si>
  <si>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</si>
  <si>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</si>
  <si>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</si>
  <si>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</si>
  <si>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</si>
  <si>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</si>
  <si>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</si>
  <si>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</si>
  <si>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</si>
  <si>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</si>
  <si>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</si>
  <si>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</si>
  <si>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</si>
  <si>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</si>
  <si>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</si>
  <si>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</si>
  <si>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</si>
  <si>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</si>
  <si>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</si>
  <si>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</si>
  <si>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</si>
  <si>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</si>
  <si>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</si>
  <si>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</si>
  <si>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</si>
  <si>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</si>
  <si>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</si>
  <si>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</si>
  <si>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</si>
  <si>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</si>
  <si>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</si>
  <si>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</si>
  <si>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</si>
  <si>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</si>
  <si>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</si>
  <si>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</si>
  <si>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</si>
  <si>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</si>
  <si>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</si>
  <si>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</si>
  <si>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</si>
  <si>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</si>
  <si>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</si>
  <si>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</si>
  <si>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</si>
  <si>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</si>
  <si>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</si>
  <si>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</si>
  <si>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</si>
  <si>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</si>
  <si>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</si>
  <si>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</si>
  <si>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</si>
  <si>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</si>
  <si>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</si>
  <si>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</si>
  <si>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</si>
  <si>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</si>
  <si>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</si>
  <si>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</si>
  <si>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</si>
  <si>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</si>
  <si>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</si>
  <si>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</si>
  <si>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</si>
  <si>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</si>
  <si>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</si>
  <si>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</si>
  <si>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</si>
  <si>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</si>
  <si>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</si>
  <si>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</si>
  <si>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</si>
  <si>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</si>
  <si>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</si>
  <si>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</si>
  <si>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</si>
  <si>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</si>
  <si>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</si>
  <si>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</si>
  <si>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</si>
  <si>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</si>
  <si>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</si>
  <si>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</si>
  <si>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</si>
  <si>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</si>
  <si>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</si>
  <si>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</si>
  <si>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</si>
  <si>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</si>
  <si>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</si>
  <si>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</si>
  <si>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</si>
  <si>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</si>
  <si>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</si>
  <si>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</si>
  <si>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</si>
  <si>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</si>
  <si>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</si>
  <si>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</si>
  <si>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</si>
  <si>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</si>
  <si>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</si>
  <si>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</si>
  <si>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</si>
  <si>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</si>
  <si>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</si>
  <si>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</si>
  <si>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</si>
  <si>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</si>
  <si>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</si>
  <si>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</si>
  <si>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</si>
  <si>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</si>
  <si>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</si>
  <si>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</si>
  <si>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</si>
  <si>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</si>
  <si>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</si>
  <si>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</si>
  <si>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</si>
  <si>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</si>
  <si>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</si>
  <si>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</si>
  <si>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</si>
  <si>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</si>
  <si>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</si>
  <si>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</si>
  <si>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</si>
  <si>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</si>
  <si>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</si>
  <si>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</si>
  <si>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</si>
  <si>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</si>
  <si>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</si>
  <si>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</si>
  <si>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</si>
  <si>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</si>
  <si>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</si>
  <si>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</si>
  <si>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</si>
  <si>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</si>
  <si>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</si>
  <si>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</si>
  <si>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</si>
  <si>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</si>
  <si>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</si>
  <si>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</si>
  <si>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</si>
  <si>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</si>
  <si>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</si>
  <si>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</si>
  <si>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</si>
  <si>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</si>
  <si>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</si>
  <si>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</si>
  <si>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</si>
  <si>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</si>
  <si>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</si>
  <si>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</si>
  <si>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</si>
  <si>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</si>
  <si>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</si>
  <si>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</si>
  <si>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</si>
  <si>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</si>
  <si>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</si>
  <si>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</si>
  <si>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</si>
  <si>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</si>
  <si>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</si>
  <si>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</si>
  <si>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</si>
  <si>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</si>
  <si>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</si>
  <si>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</si>
  <si>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</si>
  <si>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</si>
  <si>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</si>
  <si>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</si>
  <si>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</si>
  <si>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</si>
  <si>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</si>
  <si>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</si>
  <si>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</si>
  <si>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</si>
  <si>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</si>
  <si>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</si>
  <si>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</si>
  <si>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</si>
  <si>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</si>
  <si>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</si>
  <si>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</si>
  <si>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</si>
  <si>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</si>
  <si>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</si>
  <si>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</si>
  <si>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</si>
  <si>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</si>
  <si>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</si>
  <si>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</si>
  <si>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</si>
  <si>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</si>
  <si>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</si>
  <si>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</si>
  <si>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</si>
  <si>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</si>
  <si>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</si>
  <si>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</si>
  <si>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</si>
  <si>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</si>
  <si>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</si>
  <si>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</si>
  <si>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</si>
  <si>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</si>
  <si>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</si>
  <si>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</si>
  <si>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</si>
  <si>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</si>
  <si>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</si>
  <si>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</si>
  <si>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</si>
  <si>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</si>
  <si>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</si>
  <si>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</si>
  <si>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</si>
  <si>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</si>
  <si>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</si>
  <si>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</si>
  <si>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</si>
  <si>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</si>
  <si>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</si>
  <si>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</si>
  <si>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</si>
  <si>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</si>
  <si>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</si>
  <si>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</si>
  <si>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</si>
  <si>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</si>
  <si>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</si>
  <si>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</si>
  <si>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</si>
  <si>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</si>
  <si>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</si>
  <si>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</si>
  <si>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</si>
  <si>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</si>
  <si>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</si>
  <si>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</si>
  <si>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</si>
  <si>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</si>
  <si>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</si>
  <si>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</si>
  <si>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</si>
  <si>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</si>
  <si>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</si>
  <si>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</si>
  <si>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</si>
  <si>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</si>
  <si>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</si>
  <si>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</si>
  <si>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</si>
  <si>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</si>
  <si>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</si>
  <si>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</si>
  <si>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</si>
  <si>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</si>
  <si>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</si>
  <si>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</si>
  <si>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</si>
  <si>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</si>
  <si>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</si>
  <si>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</si>
  <si>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</si>
  <si>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</si>
  <si>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</si>
  <si>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</si>
  <si>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</si>
  <si>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</si>
  <si>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</si>
  <si>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</si>
  <si>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</si>
  <si>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</si>
  <si>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</si>
  <si>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</si>
  <si>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</si>
  <si>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</si>
  <si>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</si>
  <si>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</si>
  <si>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</si>
  <si>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</si>
  <si>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</si>
  <si>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</si>
  <si>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</si>
  <si>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</si>
  <si>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</si>
  <si>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</si>
  <si>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</si>
  <si>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</si>
  <si>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</si>
  <si>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</si>
  <si>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</si>
  <si>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</si>
  <si>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</si>
  <si>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</si>
  <si>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</si>
  <si>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</si>
  <si>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</si>
  <si>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</si>
  <si>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</si>
  <si>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</si>
  <si>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</si>
  <si>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</si>
  <si>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</si>
  <si>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</si>
  <si>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</si>
  <si>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</si>
  <si>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</si>
  <si>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</si>
  <si>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</si>
  <si>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</si>
  <si>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</si>
  <si>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</si>
  <si>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</si>
  <si>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</si>
  <si>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</si>
  <si>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</si>
  <si>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</si>
  <si>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</si>
  <si>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</si>
  <si>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</si>
  <si>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</si>
  <si>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</si>
  <si>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</si>
  <si>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</si>
  <si>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</si>
  <si>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</si>
  <si>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</si>
  <si>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</si>
  <si>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</si>
  <si>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</si>
  <si>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</si>
  <si>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</si>
  <si>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</si>
  <si>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</si>
  <si>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</si>
  <si>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</si>
  <si>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</si>
  <si>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</si>
  <si>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</si>
  <si>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</si>
  <si>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</si>
  <si>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</si>
  <si>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</si>
  <si>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</si>
  <si>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</si>
  <si>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</si>
  <si>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</si>
  <si>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</si>
  <si>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</si>
  <si>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</si>
  <si>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</si>
  <si>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</si>
  <si>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</si>
  <si>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</si>
  <si>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</si>
  <si>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</si>
  <si>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</si>
  <si>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</si>
  <si>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</si>
  <si>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</si>
  <si>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</si>
  <si>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</si>
  <si>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</si>
  <si>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</si>
  <si>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</si>
  <si>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</si>
  <si>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</si>
  <si>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</si>
  <si>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</si>
  <si>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</si>
  <si>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</si>
  <si>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</si>
  <si>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</si>
  <si>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</si>
  <si>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</si>
  <si>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</si>
  <si>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</si>
  <si>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</si>
  <si>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</si>
  <si>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</si>
  <si>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</si>
  <si>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</si>
  <si>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</si>
  <si>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</si>
  <si>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</si>
  <si>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</si>
  <si>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</si>
  <si>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</si>
  <si>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</si>
  <si>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</si>
  <si>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</si>
  <si>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</si>
  <si>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</si>
  <si>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</si>
  <si>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</si>
  <si>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</si>
  <si>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</si>
  <si>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</si>
  <si>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</si>
  <si>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</si>
  <si>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</si>
  <si>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</si>
  <si>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</si>
  <si>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</si>
  <si>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</si>
  <si>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</si>
  <si>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</si>
  <si>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</si>
  <si>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</si>
  <si>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</si>
  <si>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</si>
  <si>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</si>
  <si>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</si>
  <si>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</si>
  <si>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</si>
  <si>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</si>
  <si>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</si>
  <si>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</si>
  <si>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</si>
  <si>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</si>
  <si>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</si>
  <si>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</si>
  <si>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</si>
  <si>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</si>
  <si>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</si>
  <si>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</si>
  <si>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</si>
  <si>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</si>
  <si>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</si>
  <si>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</si>
  <si>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</si>
  <si>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</si>
  <si>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</si>
  <si>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</si>
  <si>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</si>
  <si>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</si>
  <si>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</si>
  <si>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</si>
  <si>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</si>
  <si>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</si>
  <si>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</si>
  <si>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</si>
  <si>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</si>
  <si>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</si>
  <si>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</si>
  <si>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</si>
  <si>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</si>
  <si>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</si>
  <si>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</si>
  <si>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</si>
  <si>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</si>
  <si>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</si>
  <si>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</si>
  <si>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</si>
  <si>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</si>
  <si>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</si>
  <si>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</si>
  <si>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</si>
  <si>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</si>
  <si>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</si>
  <si>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</si>
  <si>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</si>
  <si>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</si>
  <si>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</si>
  <si>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</si>
  <si>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</si>
  <si>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</si>
  <si>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</si>
  <si>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</si>
  <si>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</si>
  <si>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</si>
  <si>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</si>
  <si>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</si>
  <si>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</si>
  <si>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</si>
  <si>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</si>
  <si>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</si>
  <si>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</si>
  <si>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</si>
  <si>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</si>
  <si>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</si>
  <si>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</si>
  <si>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</si>
  <si>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</si>
  <si>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</si>
  <si>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</si>
  <si>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</si>
  <si>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</si>
  <si>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</si>
  <si>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</si>
  <si>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</si>
  <si>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</si>
  <si>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</si>
  <si>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</si>
  <si>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</si>
  <si>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</si>
  <si>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</si>
  <si>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</si>
  <si>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</si>
  <si>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</si>
  <si>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</si>
  <si>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</si>
  <si>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</si>
  <si>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</si>
  <si>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</si>
  <si>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</si>
  <si>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</si>
  <si>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</si>
  <si>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</si>
  <si>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</si>
  <si>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</si>
  <si>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</si>
  <si>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</si>
  <si>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</si>
  <si>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</si>
  <si>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</si>
  <si>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</si>
  <si>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</si>
  <si>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</si>
  <si>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</si>
  <si>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</si>
  <si>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</si>
  <si>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</si>
  <si>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</si>
  <si>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</si>
  <si>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</si>
  <si>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</si>
  <si>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</si>
  <si>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</si>
  <si>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</si>
  <si>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</si>
  <si>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</si>
  <si>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</si>
  <si>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</si>
  <si>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</si>
  <si>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</si>
  <si>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</si>
  <si>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</si>
  <si>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</si>
  <si>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</si>
  <si>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</si>
  <si>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</si>
  <si>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</si>
  <si>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</si>
  <si>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</si>
  <si>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</si>
  <si>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</si>
  <si>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</si>
  <si>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</si>
  <si>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</si>
  <si>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</si>
  <si>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</si>
  <si>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</si>
  <si>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</si>
  <si>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</si>
  <si>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</si>
  <si>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</si>
  <si>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</si>
  <si>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</si>
  <si>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</si>
  <si>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</si>
  <si>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</si>
  <si>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</si>
  <si>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</si>
  <si>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</si>
  <si>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</si>
  <si>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</si>
  <si>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</si>
  <si>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</si>
  <si>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</si>
  <si>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</si>
  <si>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</si>
  <si>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</si>
  <si>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</si>
  <si>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</si>
  <si>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</si>
  <si>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</si>
  <si>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</si>
  <si>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</si>
  <si>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</si>
  <si>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</si>
  <si>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</si>
  <si>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</si>
  <si>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</si>
  <si>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</si>
  <si>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</si>
  <si>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</si>
  <si>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</si>
  <si>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</si>
  <si>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</si>
  <si>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</si>
  <si>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</si>
  <si>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</si>
  <si>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</si>
  <si>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</si>
  <si>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</si>
  <si>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</si>
  <si>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</si>
  <si>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</si>
  <si>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</si>
  <si>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</si>
  <si>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</si>
  <si>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</si>
  <si>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</si>
  <si>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</si>
  <si>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</si>
  <si>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</si>
  <si>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</si>
  <si>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</si>
  <si>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</si>
  <si>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</si>
  <si>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</si>
  <si>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</si>
  <si>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</si>
  <si>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</si>
  <si>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</si>
  <si>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</si>
  <si>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</si>
  <si>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</si>
  <si>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</si>
  <si>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</si>
  <si>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</si>
  <si>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</si>
  <si>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</si>
  <si>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</si>
  <si>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</si>
  <si>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</si>
  <si>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</si>
  <si>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</si>
  <si>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</si>
  <si>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</si>
  <si>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</si>
  <si>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</si>
  <si>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</si>
  <si>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</si>
  <si>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</si>
  <si>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</si>
  <si>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</si>
  <si>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</si>
  <si>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</si>
  <si>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</si>
  <si>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</si>
  <si>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</si>
  <si>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</si>
  <si>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</si>
  <si>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</si>
  <si>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</si>
  <si>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</si>
  <si>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</si>
  <si>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</si>
  <si>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</si>
  <si>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</si>
  <si>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</si>
  <si>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</si>
  <si>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</si>
  <si>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</si>
  <si>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</si>
  <si>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</si>
  <si>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</si>
  <si>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</si>
  <si>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</si>
  <si>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</si>
  <si>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</si>
  <si>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</si>
  <si>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</si>
  <si>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</si>
  <si>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</si>
  <si>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</si>
  <si>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</si>
  <si>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</si>
  <si>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</si>
  <si>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</si>
  <si>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</si>
  <si>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</si>
  <si>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</si>
  <si>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</si>
  <si>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</si>
  <si>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</si>
  <si>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</si>
  <si>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</si>
  <si>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</si>
  <si>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</si>
  <si>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</si>
  <si>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</si>
  <si>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</si>
  <si>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</si>
  <si>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</si>
  <si>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</si>
  <si>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</si>
  <si>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</si>
  <si>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</si>
  <si>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</si>
  <si>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</si>
  <si>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</si>
  <si>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</si>
  <si>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</si>
  <si>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</si>
  <si>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</si>
  <si>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</si>
  <si>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</si>
  <si>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</si>
  <si>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</si>
  <si>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</si>
  <si>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</si>
  <si>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</si>
  <si>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</si>
  <si>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</si>
  <si>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</si>
  <si>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</si>
  <si>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</si>
  <si>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</si>
  <si>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</si>
  <si>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</si>
  <si>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</si>
  <si>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</si>
  <si>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</si>
  <si>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</si>
  <si>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</si>
  <si>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</si>
  <si>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</si>
  <si>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</si>
  <si>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</si>
  <si>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</si>
  <si>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</si>
  <si>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</si>
  <si>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</si>
  <si>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</si>
  <si>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</si>
  <si>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</si>
  <si>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</si>
  <si>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</si>
  <si>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</si>
  <si>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</si>
  <si>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</si>
  <si>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</si>
  <si>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</si>
  <si>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</si>
  <si>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</si>
  <si>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</si>
  <si>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</si>
  <si>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</si>
  <si>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</si>
  <si>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</si>
  <si>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</si>
  <si>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</si>
  <si>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</si>
  <si>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</si>
  <si>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</si>
  <si>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</si>
  <si>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</si>
  <si>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</si>
  <si>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</si>
  <si>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</si>
  <si>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</si>
  <si>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</si>
  <si>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</si>
  <si>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</si>
  <si>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</si>
  <si>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</si>
  <si>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</si>
  <si>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</si>
  <si>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</si>
  <si>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</si>
  <si>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</si>
  <si>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</si>
  <si>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</si>
  <si>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</si>
  <si>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</si>
  <si>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</si>
  <si>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</si>
  <si>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</si>
  <si>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</si>
  <si>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</si>
  <si>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</si>
  <si>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</si>
  <si>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</si>
  <si>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</si>
  <si>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</si>
  <si>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</si>
  <si>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</si>
  <si>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</si>
  <si>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</si>
  <si>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</si>
  <si>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</si>
  <si>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</si>
  <si>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</si>
  <si>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</si>
  <si>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</si>
  <si>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</si>
  <si>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</si>
  <si>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</si>
  <si>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</si>
  <si>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</si>
  <si>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</si>
  <si>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</si>
  <si>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</si>
  <si>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</si>
  <si>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</si>
  <si>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</si>
  <si>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</si>
  <si>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</si>
  <si>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</si>
  <si>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</si>
  <si>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</si>
  <si>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</si>
  <si>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</si>
  <si>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</si>
  <si>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</si>
  <si>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</si>
  <si>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</si>
  <si>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</si>
  <si>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</si>
  <si>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</si>
  <si>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</si>
  <si>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</si>
  <si>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</si>
  <si>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</si>
  <si>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</si>
  <si>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</si>
  <si>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</si>
  <si>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</si>
  <si>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</si>
  <si>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</si>
  <si>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</si>
  <si>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</si>
  <si>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</si>
  <si>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</si>
  <si>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</si>
  <si>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</si>
  <si>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</si>
  <si>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</si>
  <si>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</si>
  <si>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</si>
  <si>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</si>
  <si>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</si>
  <si>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</si>
  <si>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</si>
  <si>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</si>
  <si>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</si>
  <si>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</si>
  <si>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</si>
  <si>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</si>
  <si>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</si>
  <si>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</si>
  <si>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</si>
  <si>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</si>
  <si>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</si>
  <si>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</si>
  <si>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</si>
  <si>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</si>
  <si>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</si>
  <si>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</si>
  <si>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</si>
  <si>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</si>
  <si>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</si>
  <si>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</si>
  <si>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</si>
  <si>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</si>
  <si>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</si>
  <si>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</si>
  <si>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</si>
  <si>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</si>
  <si>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</si>
  <si>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</si>
  <si>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</si>
  <si>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</si>
  <si>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</si>
  <si>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</si>
  <si>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</si>
  <si>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</si>
  <si>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</si>
  <si>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</si>
  <si>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</si>
  <si>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</si>
  <si>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</si>
  <si>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</si>
  <si>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</si>
  <si>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</si>
  <si>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</si>
  <si>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</si>
  <si>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</si>
  <si>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</si>
  <si>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</si>
  <si>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</si>
  <si>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</si>
  <si>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</si>
  <si>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</si>
  <si>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</si>
  <si>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</si>
  <si>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</si>
  <si>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</si>
  <si>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</si>
  <si>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</si>
  <si>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</si>
  <si>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</si>
  <si>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</si>
  <si>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</si>
  <si>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</si>
  <si>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</si>
  <si>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</si>
  <si>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</si>
  <si>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</si>
  <si>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</si>
  <si>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</si>
  <si>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</si>
  <si>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</si>
  <si>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</si>
  <si>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</si>
  <si>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</si>
  <si>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</si>
  <si>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</si>
  <si>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</si>
  <si>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</si>
  <si>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</si>
  <si>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</si>
  <si>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</si>
  <si>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</si>
  <si>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</si>
  <si>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</si>
  <si>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</si>
  <si>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</si>
  <si>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</si>
  <si>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</si>
  <si>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</si>
  <si>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</si>
  <si>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</si>
  <si>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</si>
  <si>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</si>
  <si>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</si>
  <si>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</si>
  <si>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</si>
  <si>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</si>
  <si>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</si>
  <si>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</si>
  <si>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</si>
  <si>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</si>
  <si>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</si>
  <si>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</si>
  <si>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</si>
  <si>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</si>
  <si>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</si>
  <si>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</si>
  <si>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</si>
  <si>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</si>
  <si>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</si>
  <si>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</si>
  <si>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</si>
  <si>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</si>
  <si>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</si>
  <si>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</si>
  <si>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</si>
  <si>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</si>
  <si>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</si>
  <si>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</si>
  <si>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</si>
  <si>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</si>
  <si>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</si>
  <si>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</si>
  <si>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</si>
  <si>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</si>
  <si>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</si>
  <si>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</si>
  <si>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</si>
  <si>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</si>
  <si>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</si>
  <si>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</si>
  <si>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</si>
  <si>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</si>
  <si>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</si>
  <si>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</si>
  <si>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</si>
  <si>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</si>
  <si>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</si>
  <si>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</si>
  <si>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</si>
  <si>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</si>
  <si>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</si>
  <si>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</si>
  <si>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</si>
  <si>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</si>
  <si>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</si>
  <si>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</si>
  <si>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</si>
  <si>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</si>
  <si>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</si>
  <si>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</si>
  <si>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</si>
  <si>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</si>
  <si>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</si>
  <si>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</si>
  <si>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</si>
  <si>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</si>
  <si>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</si>
  <si>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</si>
  <si>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</si>
  <si>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</si>
  <si>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</si>
  <si>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</si>
  <si>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</si>
  <si>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</si>
  <si>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</si>
  <si>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</si>
  <si>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</si>
  <si>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</si>
  <si>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</si>
  <si>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</si>
  <si>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</si>
  <si>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</si>
  <si>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</si>
  <si>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</si>
  <si>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</si>
  <si>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</si>
  <si>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</si>
  <si>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</si>
  <si>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</si>
  <si>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</si>
  <si>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</si>
  <si>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</si>
  <si>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</si>
  <si>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</si>
  <si>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</si>
  <si>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</si>
  <si>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</si>
  <si>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</si>
  <si>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</si>
  <si>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</si>
  <si>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</si>
  <si>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</si>
  <si>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</si>
  <si>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</si>
  <si>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</si>
  <si>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</si>
  <si>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</si>
  <si>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</si>
  <si>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</si>
  <si>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</si>
  <si>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</si>
  <si>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</si>
  <si>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</si>
  <si>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</si>
  <si>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</si>
  <si>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</si>
  <si>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</si>
  <si>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</si>
  <si>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</si>
  <si>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</si>
  <si>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</si>
  <si>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</si>
  <si>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</si>
  <si>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</si>
  <si>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</si>
  <si>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</si>
  <si>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</si>
  <si>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</si>
  <si>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</si>
  <si>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</si>
  <si>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</si>
  <si>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</si>
  <si>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</si>
  <si>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</si>
  <si>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</si>
  <si>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</si>
  <si>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</si>
  <si>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</si>
  <si>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</si>
  <si>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</si>
  <si>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</si>
  <si>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</si>
  <si>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</si>
  <si>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</si>
  <si>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</si>
  <si>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</si>
  <si>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</si>
  <si>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</si>
  <si>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</si>
  <si>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</si>
  <si>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</si>
  <si>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</si>
  <si>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</si>
  <si>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</si>
  <si>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</si>
  <si>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</si>
  <si>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</si>
  <si>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</si>
  <si>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</si>
  <si>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</si>
  <si>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</si>
  <si>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</si>
  <si>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</si>
  <si>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</si>
  <si>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</si>
  <si>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</si>
  <si>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</si>
  <si>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</si>
  <si>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</si>
  <si>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</si>
  <si>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</si>
  <si>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</si>
  <si>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</si>
  <si>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</si>
  <si>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</si>
  <si>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</si>
  <si>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</si>
  <si>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</si>
  <si>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</si>
  <si>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</si>
  <si>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</si>
  <si>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</si>
  <si>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</si>
  <si>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</si>
  <si>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</si>
  <si>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</si>
  <si>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</si>
  <si>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</si>
  <si>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</si>
  <si>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</si>
  <si>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</si>
  <si>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</si>
  <si>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</si>
  <si>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</si>
  <si>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</si>
  <si>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</si>
  <si>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</si>
  <si>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</si>
  <si>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</si>
  <si>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</si>
  <si>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</si>
  <si>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</si>
  <si>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</si>
  <si>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</si>
  <si>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</si>
  <si>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</si>
  <si>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</si>
  <si>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</si>
  <si>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</si>
  <si>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</si>
  <si>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</si>
  <si>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</si>
  <si>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</si>
  <si>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</si>
  <si>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</si>
  <si>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</si>
  <si>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</si>
  <si>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</si>
  <si>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</si>
  <si>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</si>
  <si>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</si>
  <si>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</si>
  <si>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</si>
  <si>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</si>
  <si>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</si>
  <si>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</si>
  <si>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</si>
  <si>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</si>
  <si>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</si>
  <si>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</si>
  <si>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</si>
  <si>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</si>
  <si>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</si>
  <si>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</si>
  <si>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</si>
  <si>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</si>
  <si>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</si>
  <si>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</si>
  <si>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</si>
  <si>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</si>
  <si>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</si>
  <si>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</si>
  <si>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</si>
  <si>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</si>
  <si>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</si>
  <si>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</si>
  <si>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</si>
  <si>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</si>
  <si>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</si>
  <si>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</si>
  <si>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</si>
  <si>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</si>
  <si>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</si>
  <si>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</si>
  <si>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</si>
  <si>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</si>
  <si>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</si>
  <si>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</si>
  <si>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</si>
  <si>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</si>
  <si>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</si>
  <si>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</si>
  <si>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</si>
  <si>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</si>
  <si>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</si>
  <si>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</si>
  <si>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</si>
  <si>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</si>
  <si>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</si>
  <si>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</si>
  <si>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</si>
  <si>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</si>
  <si>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</si>
  <si>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</si>
  <si>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</si>
  <si>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</si>
  <si>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</si>
  <si>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</si>
  <si>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</si>
  <si>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</si>
  <si>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</si>
  <si>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</si>
  <si>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</si>
  <si>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</si>
  <si>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</si>
  <si>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</si>
  <si>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</si>
  <si>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</si>
  <si>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</si>
  <si>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</si>
  <si>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</si>
  <si>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</si>
  <si>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</si>
  <si>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</si>
  <si>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</si>
  <si>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</si>
  <si>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</si>
  <si>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</si>
  <si>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</si>
  <si>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</si>
  <si>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</si>
  <si>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</si>
  <si>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</si>
  <si>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</si>
  <si>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</si>
  <si>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</si>
  <si>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</si>
  <si>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</si>
  <si>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</si>
  <si>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</si>
  <si>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</si>
  <si>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</si>
  <si>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</si>
  <si>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</si>
  <si>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</si>
  <si>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</si>
  <si>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</si>
  <si>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</si>
  <si>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</si>
  <si>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</si>
  <si>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</si>
  <si>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</si>
  <si>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</si>
  <si>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</si>
  <si>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</si>
  <si>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</si>
  <si>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</si>
  <si>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</si>
  <si>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</si>
  <si>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</si>
  <si>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</si>
  <si>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</si>
  <si>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</si>
  <si>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</si>
  <si>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</si>
  <si>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</si>
  <si>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</si>
  <si>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</si>
  <si>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</si>
  <si>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</si>
  <si>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</si>
  <si>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</si>
  <si>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</si>
  <si>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</si>
  <si>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</si>
  <si>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</si>
  <si>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</si>
  <si>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</si>
  <si>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</si>
  <si>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</si>
  <si>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</si>
  <si>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</si>
  <si>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</si>
  <si>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</si>
  <si>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</si>
  <si>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</si>
  <si>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</si>
  <si>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</si>
  <si>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</si>
  <si>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</si>
  <si>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</si>
  <si>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</si>
  <si>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</si>
  <si>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</si>
  <si>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</si>
  <si>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</si>
  <si>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</si>
  <si>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</si>
  <si>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</si>
  <si>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</si>
  <si>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</si>
  <si>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</si>
  <si>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</si>
  <si>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</si>
  <si>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</si>
  <si>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</si>
  <si>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</si>
  <si>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</si>
  <si>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</si>
  <si>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</si>
  <si>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</si>
  <si>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</si>
  <si>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</si>
  <si>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</si>
  <si>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</si>
  <si>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</si>
  <si>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</si>
  <si>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</si>
  <si>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</si>
  <si>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</si>
  <si>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</si>
  <si>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</si>
  <si>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</si>
  <si>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</si>
  <si>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</si>
  <si>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</si>
  <si>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</si>
  <si>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</si>
  <si>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</si>
  <si>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</si>
  <si>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</si>
  <si>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</si>
  <si>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</si>
  <si>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</si>
  <si>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</si>
  <si>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</si>
  <si>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</si>
  <si>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</si>
  <si>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</si>
  <si>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</si>
  <si>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</si>
  <si>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</si>
  <si>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</si>
  <si>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</si>
  <si>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</si>
  <si>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</si>
  <si>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</si>
  <si>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</si>
  <si>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</si>
  <si>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</si>
  <si>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</si>
  <si>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</si>
  <si>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</si>
  <si>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</si>
  <si>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</si>
  <si>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</si>
  <si>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</si>
  <si>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</si>
  <si>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</si>
  <si>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</si>
  <si>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</si>
  <si>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</si>
  <si>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</si>
  <si>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</si>
  <si>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</si>
  <si>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</si>
  <si>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</si>
  <si>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</si>
  <si>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</si>
  <si>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</si>
  <si>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</si>
  <si>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</si>
  <si>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</si>
  <si>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</si>
  <si>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</si>
  <si>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</si>
  <si>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</si>
  <si>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</si>
  <si>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</si>
  <si>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</si>
  <si>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</si>
  <si>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</si>
  <si>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</si>
  <si>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</si>
  <si>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</si>
  <si>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</si>
  <si>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</si>
  <si>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</si>
  <si>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</si>
  <si>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</si>
  <si>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</si>
  <si>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</si>
  <si>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</si>
  <si>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</si>
  <si>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</si>
  <si>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</si>
  <si>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</si>
  <si>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</si>
  <si>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</si>
  <si>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</si>
  <si>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</si>
  <si>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</si>
  <si>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</si>
  <si>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</si>
  <si>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</si>
  <si>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</si>
  <si>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</si>
  <si>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</si>
  <si>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</si>
  <si>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</si>
  <si>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</si>
  <si>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</si>
  <si>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</si>
  <si>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</si>
  <si>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</si>
  <si>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</si>
  <si>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</si>
  <si>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</si>
  <si>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</si>
  <si>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</si>
  <si>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</si>
  <si>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</si>
  <si>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</si>
  <si>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</si>
  <si>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</si>
  <si>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</si>
  <si>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</si>
  <si>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</si>
  <si>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</si>
  <si>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</si>
  <si>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</si>
  <si>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</si>
  <si>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</si>
  <si>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</si>
  <si>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</si>
  <si>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</si>
  <si>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</si>
  <si>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</si>
  <si>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</si>
  <si>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</si>
  <si>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</si>
  <si>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</si>
  <si>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</si>
  <si>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</si>
  <si>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</si>
  <si>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</si>
  <si>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</si>
  <si>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</si>
  <si>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</si>
  <si>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</si>
  <si>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</si>
  <si>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</si>
  <si>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</si>
  <si>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</si>
  <si>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</si>
  <si>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</si>
  <si>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</si>
  <si>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</si>
  <si>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</si>
  <si>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</si>
  <si>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</si>
  <si>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</si>
  <si>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</si>
  <si>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</si>
  <si>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</si>
  <si>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</si>
  <si>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</si>
  <si>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</si>
  <si>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</si>
  <si>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</si>
  <si>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</si>
  <si>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</si>
  <si>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</si>
  <si>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</si>
  <si>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</si>
  <si>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</si>
  <si>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</si>
  <si>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</si>
  <si>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</si>
  <si>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</si>
  <si>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</si>
  <si>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</si>
  <si>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</si>
  <si>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</si>
  <si>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</si>
  <si>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</si>
  <si>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</si>
  <si>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</si>
  <si>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</si>
  <si>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</si>
  <si>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</si>
  <si>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</si>
  <si>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</si>
  <si>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</si>
  <si>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</si>
  <si>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</si>
  <si>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</si>
  <si>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</si>
  <si>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</si>
  <si>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</si>
  <si>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</si>
  <si>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</si>
  <si>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</si>
  <si>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</si>
  <si>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</si>
  <si>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</si>
  <si>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</si>
  <si>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</si>
  <si>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</si>
  <si>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</si>
  <si>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</si>
  <si>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</si>
  <si>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</si>
  <si>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</si>
  <si>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</si>
  <si>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</si>
  <si>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</si>
  <si>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</si>
  <si>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</si>
  <si>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</si>
  <si>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</si>
  <si>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</si>
  <si>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</si>
  <si>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</si>
  <si>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</si>
  <si>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</si>
  <si>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</si>
  <si>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</si>
  <si>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</si>
  <si>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</si>
  <si>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</si>
  <si>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</si>
  <si>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</si>
  <si>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</si>
  <si>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</si>
  <si>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</si>
  <si>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</si>
  <si>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</si>
  <si>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</si>
  <si>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</si>
  <si>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</si>
  <si>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</si>
  <si>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</si>
  <si>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</si>
  <si>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</si>
  <si>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</si>
  <si>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</si>
  <si>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</si>
  <si>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</si>
  <si>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</si>
  <si>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</si>
  <si>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</si>
  <si>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</si>
  <si>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</si>
  <si>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</si>
  <si>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</si>
  <si>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</si>
  <si>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</si>
  <si>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</si>
  <si>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</si>
  <si>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</si>
  <si>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</si>
  <si>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</si>
  <si>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</si>
  <si>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</si>
  <si>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</si>
  <si>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</si>
  <si>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</si>
  <si>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</si>
  <si>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</si>
  <si>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</si>
  <si>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</si>
  <si>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</si>
  <si>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</si>
  <si>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</si>
  <si>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</si>
  <si>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</si>
  <si>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</si>
  <si>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</si>
  <si>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</si>
  <si>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</si>
  <si>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</si>
  <si>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</si>
  <si>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</si>
  <si>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</si>
  <si>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</si>
  <si>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</si>
  <si>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</si>
  <si>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</si>
  <si>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</si>
  <si>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</si>
  <si>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</si>
  <si>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</si>
  <si>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</si>
  <si>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</si>
  <si>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</si>
  <si>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</si>
  <si>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</si>
  <si>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</si>
  <si>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</si>
  <si>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</si>
  <si>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</si>
  <si>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</si>
  <si>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</si>
  <si>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</si>
  <si>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</si>
  <si>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</si>
  <si>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</si>
  <si>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</si>
  <si>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</si>
  <si>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</si>
  <si>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</si>
  <si>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</si>
  <si>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</si>
  <si>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</si>
  <si>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</si>
  <si>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</si>
  <si>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</si>
  <si>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</si>
  <si>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</si>
  <si>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</si>
  <si>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</si>
  <si>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</si>
  <si>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</si>
  <si>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</si>
  <si>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</si>
  <si>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</si>
  <si>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</si>
  <si>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</si>
  <si>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</si>
  <si>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</si>
  <si>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</si>
  <si>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</si>
  <si>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</si>
  <si>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</si>
  <si>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</si>
  <si>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</si>
  <si>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</si>
  <si>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</si>
  <si>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</si>
  <si>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</si>
  <si>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</si>
  <si>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</si>
  <si>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</si>
  <si>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</si>
  <si>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</si>
  <si>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</si>
  <si>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</si>
  <si>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</si>
  <si>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</si>
  <si>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</si>
  <si>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</si>
  <si>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</si>
  <si>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</si>
  <si>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</si>
  <si>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</si>
  <si>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</si>
  <si>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</si>
  <si>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</si>
  <si>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</si>
  <si>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</si>
  <si>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</si>
  <si>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</si>
  <si>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</si>
  <si>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</si>
  <si>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</si>
  <si>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</si>
  <si>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</si>
  <si>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</si>
  <si>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</si>
  <si>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</si>
  <si>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</si>
  <si>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</si>
  <si>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</si>
  <si>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</si>
  <si>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</si>
  <si>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</si>
  <si>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</si>
  <si>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</si>
  <si>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</si>
  <si>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</si>
  <si>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</si>
  <si>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</si>
  <si>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</si>
  <si>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</si>
  <si>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</si>
  <si>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</si>
  <si>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</si>
  <si>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</si>
  <si>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</si>
  <si>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</si>
  <si>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</si>
  <si>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</si>
  <si>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</si>
  <si>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</si>
  <si>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</si>
  <si>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</si>
  <si>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</si>
  <si>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</si>
  <si>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</si>
  <si>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</si>
  <si>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</si>
  <si>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</si>
  <si>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</si>
  <si>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</si>
  <si>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</si>
  <si>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</si>
  <si>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</si>
  <si>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</si>
  <si>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</si>
  <si>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</si>
  <si>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</si>
  <si>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</si>
  <si>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</si>
  <si>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</si>
  <si>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</si>
  <si>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</si>
  <si>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</si>
  <si>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</si>
  <si>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</si>
  <si>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</si>
  <si>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</si>
  <si>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</si>
  <si>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</si>
  <si>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</si>
  <si>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</si>
  <si>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</si>
  <si>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</si>
  <si>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</si>
  <si>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</si>
  <si>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</si>
  <si>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</si>
  <si>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</si>
  <si>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</si>
  <si>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</si>
  <si>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</si>
  <si>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</si>
  <si>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</si>
  <si>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</si>
  <si>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</si>
  <si>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</si>
  <si>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</si>
  <si>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</si>
  <si>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</si>
  <si>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</si>
  <si>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</si>
  <si>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</si>
  <si>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</si>
  <si>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</si>
  <si>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</si>
  <si>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</si>
  <si>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</si>
  <si>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</si>
  <si>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</si>
  <si>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</si>
  <si>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</si>
  <si>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</si>
  <si>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</si>
  <si>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</si>
  <si>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</si>
  <si>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</si>
  <si>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</si>
  <si>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</si>
  <si>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</si>
  <si>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</si>
  <si>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</si>
  <si>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</si>
  <si>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</si>
  <si>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</si>
  <si>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</si>
  <si>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</si>
  <si>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</si>
  <si>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</si>
  <si>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</si>
  <si>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</si>
  <si>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</si>
  <si>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</si>
  <si>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</si>
  <si>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</si>
  <si>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</si>
  <si>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</si>
  <si>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</si>
  <si>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</si>
  <si>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</si>
  <si>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</si>
  <si>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</si>
  <si>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</si>
  <si>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</si>
  <si>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</si>
  <si>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</si>
  <si>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</si>
  <si>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</si>
  <si>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</si>
  <si>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</si>
  <si>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</si>
  <si>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</si>
  <si>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</si>
  <si>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</si>
  <si>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</si>
  <si>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</si>
  <si>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</si>
  <si>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</si>
  <si>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</si>
  <si>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</si>
  <si>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</si>
  <si>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</si>
  <si>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</si>
  <si>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</si>
  <si>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</si>
  <si>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</si>
  <si>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</si>
  <si>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</si>
  <si>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</si>
  <si>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</si>
  <si>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</si>
  <si>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</si>
  <si>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</si>
  <si>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</si>
  <si>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</si>
  <si>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</si>
  <si>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</si>
  <si>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</si>
  <si>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</si>
  <si>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</si>
  <si>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</si>
  <si>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</si>
  <si>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</si>
  <si>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</si>
  <si>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</si>
  <si>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</si>
  <si>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</si>
  <si>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</si>
  <si>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</si>
  <si>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</si>
  <si>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</si>
  <si>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</si>
  <si>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</si>
  <si>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</si>
  <si>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</si>
  <si>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</si>
  <si>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</si>
  <si>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</si>
  <si>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</si>
  <si>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</si>
  <si>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</si>
  <si>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</si>
  <si>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</si>
  <si>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</si>
  <si>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</si>
  <si>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</si>
  <si>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</si>
  <si>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</si>
  <si>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</si>
  <si>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</si>
  <si>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</si>
  <si>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</si>
  <si>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</si>
  <si>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</si>
  <si>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</si>
  <si>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</si>
  <si>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</si>
  <si>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</si>
  <si>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</si>
  <si>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</si>
  <si>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</si>
  <si>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</si>
  <si>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</si>
  <si>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</si>
  <si>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</si>
  <si>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</si>
  <si>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</si>
  <si>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</si>
  <si>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</si>
  <si>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</si>
  <si>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</si>
  <si>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</si>
  <si>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</si>
  <si>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</si>
  <si>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</si>
  <si>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</si>
  <si>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</si>
  <si>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</si>
  <si>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</si>
  <si>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</si>
  <si>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</si>
  <si>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</si>
  <si>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</si>
  <si>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</si>
  <si>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</si>
  <si>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</si>
  <si>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</si>
  <si>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</si>
  <si>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</si>
  <si>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</si>
  <si>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</si>
  <si>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</si>
  <si>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</si>
  <si>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</si>
  <si>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</si>
  <si>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</si>
  <si>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</si>
  <si>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</si>
  <si>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</si>
  <si>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</si>
  <si>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</si>
  <si>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</si>
  <si>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</si>
  <si>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</si>
  <si>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</si>
  <si>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</si>
  <si>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</si>
  <si>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</si>
  <si>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</si>
  <si>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</si>
  <si>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</si>
  <si>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</si>
  <si>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</si>
  <si>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</si>
  <si>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</si>
  <si>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</si>
  <si>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</si>
  <si>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</si>
  <si>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</si>
  <si>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</si>
  <si>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</si>
  <si>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</si>
  <si>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</si>
  <si>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</si>
  <si>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</si>
  <si>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</si>
  <si>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</si>
  <si>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</si>
  <si>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</si>
  <si>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</si>
  <si>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</si>
  <si>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</si>
  <si>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</si>
  <si>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</si>
  <si>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</si>
  <si>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</si>
  <si>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</si>
  <si>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</si>
  <si>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</si>
  <si>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</si>
  <si>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</si>
  <si>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</si>
  <si>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</si>
  <si>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</si>
  <si>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</si>
  <si>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</si>
  <si>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</si>
  <si>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</si>
  <si>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</si>
  <si>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</si>
  <si>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</si>
  <si>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</si>
  <si>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</si>
  <si>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</si>
  <si>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</si>
  <si>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</si>
  <si>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</si>
  <si>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</si>
  <si>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</si>
  <si>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</si>
  <si>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</si>
  <si>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</si>
  <si>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</si>
  <si>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</si>
  <si>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</si>
  <si>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</si>
  <si>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</si>
  <si>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</si>
  <si>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</si>
  <si>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</si>
  <si>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</si>
  <si>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</si>
  <si>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</si>
  <si>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</si>
  <si>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</si>
  <si>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</si>
  <si>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</si>
  <si>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</si>
  <si>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</si>
  <si>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</si>
  <si>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</si>
  <si>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</si>
  <si>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</si>
  <si>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</si>
  <si>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</si>
  <si>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</si>
  <si>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</si>
  <si>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</si>
  <si>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</si>
  <si>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</si>
  <si>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</si>
  <si>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</si>
  <si>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</si>
  <si>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</si>
  <si>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</si>
  <si>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</si>
  <si>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</si>
  <si>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</si>
  <si>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</si>
  <si>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</si>
  <si>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</si>
  <si>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</si>
  <si>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</si>
  <si>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</si>
  <si>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</si>
  <si>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</si>
  <si>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</si>
  <si>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</si>
  <si>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</si>
  <si>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</si>
  <si>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</si>
  <si>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</si>
  <si>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</si>
  <si>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</si>
  <si>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</si>
  <si>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</si>
  <si>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</si>
  <si>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</si>
  <si>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</si>
  <si>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</si>
  <si>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</si>
  <si>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</si>
  <si>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</si>
  <si>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</si>
  <si>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</si>
  <si>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</si>
  <si>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</si>
  <si>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</si>
  <si>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</si>
  <si>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</si>
  <si>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</si>
  <si>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</si>
  <si>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</si>
  <si>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</si>
  <si>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</si>
  <si>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</si>
  <si>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</si>
  <si>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</si>
  <si>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</si>
  <si>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</si>
  <si>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</si>
  <si>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</si>
  <si>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</si>
  <si>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</si>
  <si>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</si>
  <si>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</si>
  <si>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</si>
  <si>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</si>
  <si>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</si>
  <si>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</si>
  <si>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</si>
  <si>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</si>
  <si>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</si>
  <si>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</si>
  <si>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</si>
  <si>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</si>
  <si>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</si>
  <si>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</si>
  <si>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</si>
  <si>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</si>
  <si>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</si>
  <si>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</si>
  <si>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</si>
  <si>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</si>
  <si>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</si>
  <si>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</si>
  <si>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</si>
  <si>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</si>
  <si>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</si>
  <si>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</si>
  <si>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</si>
  <si>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</si>
  <si>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</si>
  <si>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</si>
  <si>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</si>
  <si>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</si>
  <si>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</si>
  <si>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</si>
  <si>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</si>
  <si>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</si>
  <si>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</si>
  <si>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</si>
  <si>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</si>
  <si>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</si>
  <si>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</si>
  <si>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</si>
  <si>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</si>
  <si>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</si>
  <si>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</si>
  <si>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</si>
  <si>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</si>
  <si>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</si>
  <si>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</si>
  <si>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</si>
  <si>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</si>
  <si>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</si>
  <si>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</si>
  <si>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</si>
  <si>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</si>
  <si>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</si>
  <si>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</si>
  <si>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</si>
  <si>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</si>
  <si>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</si>
  <si>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</si>
  <si>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</si>
  <si>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</si>
  <si>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</si>
  <si>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</si>
  <si>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</si>
  <si>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</si>
  <si>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</si>
  <si>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</si>
  <si>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</si>
  <si>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</si>
  <si>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</si>
  <si>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</si>
  <si>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</si>
  <si>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</si>
  <si>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</si>
  <si>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</si>
  <si>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</si>
  <si>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</si>
  <si>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</si>
  <si>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</si>
  <si>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</si>
  <si>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</si>
  <si>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</si>
  <si>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</si>
  <si>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</si>
  <si>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</si>
  <si>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</si>
  <si>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</si>
  <si>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</si>
  <si>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</si>
  <si>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</si>
  <si>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</si>
  <si>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</si>
  <si>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</si>
  <si>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</si>
  <si>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</si>
  <si>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</si>
  <si>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</si>
  <si>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</si>
  <si>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</si>
  <si>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</si>
  <si>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</si>
  <si>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</si>
  <si>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</si>
  <si>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</si>
  <si>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</si>
  <si>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</si>
  <si>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</si>
  <si>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</si>
  <si>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</si>
  <si>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</si>
  <si>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</si>
  <si>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</si>
  <si>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</si>
  <si>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</si>
  <si>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</si>
  <si>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</si>
  <si>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</si>
  <si>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</si>
  <si>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</si>
  <si>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</si>
  <si>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</si>
  <si>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</si>
  <si>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</si>
  <si>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</si>
  <si>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</si>
  <si>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</si>
  <si>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</si>
  <si>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</si>
  <si>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</si>
  <si>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</si>
  <si>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</si>
  <si>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</si>
  <si>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</si>
  <si>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</si>
  <si>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</si>
  <si>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</si>
  <si>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</si>
  <si>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</si>
  <si>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</si>
  <si>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</si>
  <si>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</si>
  <si>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</si>
  <si>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</si>
  <si>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</si>
  <si>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</si>
  <si>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</si>
  <si>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</si>
  <si>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</si>
  <si>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</si>
  <si>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</si>
  <si>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</si>
  <si>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</si>
  <si>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</si>
  <si>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</si>
  <si>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</si>
  <si>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</si>
  <si>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</si>
  <si>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</si>
  <si>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</si>
  <si>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</si>
  <si>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</si>
  <si>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</si>
  <si>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</si>
  <si>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</si>
  <si>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</si>
  <si>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</si>
  <si>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</si>
  <si>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</si>
  <si>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</si>
  <si>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</si>
  <si>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</si>
  <si>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</si>
  <si>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</si>
  <si>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</si>
  <si>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</si>
  <si>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</si>
  <si>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</si>
  <si>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</si>
  <si>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</si>
  <si>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</si>
  <si>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</si>
  <si>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</si>
  <si>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</si>
  <si>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</si>
  <si>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</si>
  <si>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</si>
  <si>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</si>
  <si>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</si>
  <si>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</si>
  <si>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</si>
  <si>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</si>
  <si>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</si>
  <si>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</si>
  <si>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</si>
  <si>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</si>
  <si>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</si>
  <si>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</si>
  <si>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</si>
  <si>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</si>
  <si>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</si>
  <si>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</si>
  <si>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</si>
  <si>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</si>
  <si>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</si>
  <si>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</si>
  <si>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</si>
  <si>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</si>
  <si>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</si>
  <si>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</si>
  <si>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</si>
  <si>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</si>
  <si>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</si>
  <si>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</si>
  <si>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</si>
  <si>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</si>
  <si>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</si>
  <si>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</si>
  <si>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</si>
  <si>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</si>
  <si>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</si>
  <si>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</si>
  <si>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</si>
  <si>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</si>
  <si>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</si>
  <si>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</si>
  <si>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</si>
  <si>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</si>
  <si>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</si>
  <si>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</si>
  <si>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</si>
  <si>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</si>
  <si>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</si>
  <si>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</si>
  <si>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</si>
  <si>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</si>
  <si>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</si>
  <si>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</si>
  <si>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</si>
  <si>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</si>
  <si>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</si>
  <si>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</si>
  <si>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</si>
  <si>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</si>
  <si>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</si>
  <si>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</si>
  <si>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</si>
  <si>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</si>
  <si>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</si>
  <si>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</si>
  <si>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</si>
  <si>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</si>
  <si>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</si>
  <si>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</si>
  <si>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</si>
  <si>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</si>
  <si>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</si>
  <si>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</si>
  <si>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</si>
  <si>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</si>
  <si>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</si>
  <si>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</si>
  <si>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</si>
  <si>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</si>
  <si>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</si>
  <si>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</si>
  <si>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</si>
  <si>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</si>
  <si>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</si>
  <si>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</si>
  <si>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</si>
  <si>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</si>
  <si>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</si>
  <si>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</si>
  <si>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</si>
  <si>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</si>
  <si>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</si>
  <si>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</si>
  <si>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</si>
  <si>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</si>
  <si>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</si>
  <si>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</si>
  <si>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</si>
  <si>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</si>
  <si>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</si>
  <si>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</si>
  <si>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</si>
  <si>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</si>
  <si>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</si>
  <si>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</si>
  <si>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</si>
  <si>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</si>
  <si>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</si>
  <si>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</si>
  <si>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</si>
  <si>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</si>
  <si>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</si>
  <si>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</si>
  <si>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</si>
  <si>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</si>
  <si>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</si>
  <si>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</si>
  <si>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</si>
  <si>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</si>
  <si>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</si>
  <si>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</si>
  <si>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</si>
  <si>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</si>
  <si>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</si>
  <si>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</si>
  <si>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</si>
  <si>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</si>
  <si>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</si>
  <si>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</si>
  <si>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</si>
  <si>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</si>
  <si>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</si>
  <si>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</si>
  <si>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</si>
  <si>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</si>
  <si>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</si>
  <si>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</si>
  <si>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</si>
  <si>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</si>
  <si>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</si>
  <si>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</si>
  <si>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</si>
  <si>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</si>
  <si>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</si>
  <si>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</si>
  <si>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</si>
  <si>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</si>
  <si>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</si>
  <si>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</si>
  <si>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</si>
  <si>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</si>
  <si>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</si>
  <si>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</si>
  <si>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</si>
  <si>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</si>
  <si>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</si>
  <si>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</si>
  <si>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</si>
  <si>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</si>
  <si>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</si>
  <si>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</si>
  <si>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</si>
  <si>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</si>
  <si>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</si>
  <si>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</si>
  <si>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</si>
  <si>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</si>
  <si>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</si>
  <si>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</si>
  <si>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</si>
  <si>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</si>
  <si>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</si>
  <si>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</si>
  <si>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</si>
  <si>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</si>
  <si>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</si>
  <si>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</si>
  <si>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</si>
  <si>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</si>
  <si>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</si>
  <si>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</si>
  <si>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</si>
  <si>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</si>
  <si>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</si>
  <si>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</si>
  <si>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</si>
  <si>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</si>
  <si>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</si>
  <si>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</si>
  <si>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</si>
  <si>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</si>
  <si>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</si>
  <si>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</si>
  <si>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</si>
  <si>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</si>
  <si>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</si>
  <si>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</si>
  <si>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</si>
  <si>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</si>
  <si>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</si>
  <si>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</si>
  <si>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</si>
  <si>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</si>
  <si>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</si>
  <si>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</si>
  <si>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</si>
  <si>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</si>
  <si>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</si>
  <si>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</si>
  <si>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</si>
  <si>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</si>
  <si>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</si>
  <si>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</si>
  <si>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</si>
  <si>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</si>
  <si>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</si>
  <si>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</si>
  <si>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</si>
  <si>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</si>
  <si>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</si>
  <si>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</si>
  <si>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</si>
  <si>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</si>
  <si>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</si>
  <si>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</si>
  <si>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</si>
  <si>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</si>
  <si>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</si>
  <si>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</si>
  <si>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</si>
  <si>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</si>
  <si>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</si>
  <si>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</si>
  <si>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</si>
  <si>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</si>
  <si>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</si>
  <si>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</si>
  <si>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</si>
  <si>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</si>
  <si>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</si>
  <si>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</si>
  <si>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</si>
  <si>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</si>
  <si>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</si>
  <si>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</si>
  <si>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</si>
  <si>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</si>
  <si>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</si>
  <si>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</si>
  <si>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</si>
  <si>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</si>
  <si>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</si>
  <si>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</si>
  <si>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</si>
  <si>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</si>
  <si>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</si>
  <si>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</si>
  <si>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</si>
  <si>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</si>
  <si>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</si>
  <si>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</si>
  <si>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</si>
  <si>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</si>
  <si>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</si>
  <si>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</si>
  <si>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</si>
  <si>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</si>
  <si>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</si>
  <si>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</si>
  <si>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</si>
  <si>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</si>
  <si>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</si>
  <si>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</si>
  <si>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</si>
  <si>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</si>
  <si>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</si>
  <si>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</si>
  <si>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</si>
  <si>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</si>
  <si>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</si>
  <si>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</si>
  <si>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</si>
  <si>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</si>
  <si>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</si>
  <si>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</si>
  <si>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</si>
  <si>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</si>
  <si>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</si>
  <si>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</si>
  <si>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</si>
  <si>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</si>
  <si>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</si>
  <si>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</si>
  <si>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</si>
  <si>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</si>
  <si>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</si>
  <si>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</si>
  <si>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</si>
  <si>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</si>
  <si>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</si>
  <si>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</si>
  <si>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</si>
  <si>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</si>
  <si>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</si>
  <si>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</si>
  <si>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</si>
  <si>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</si>
  <si>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</si>
  <si>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</si>
  <si>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</si>
  <si>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</si>
  <si>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</si>
  <si>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</si>
  <si>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</si>
  <si>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</si>
  <si>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</si>
  <si>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</si>
  <si>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</si>
  <si>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</si>
  <si>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</si>
  <si>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</si>
  <si>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</si>
  <si>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</si>
  <si>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</si>
  <si>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</si>
  <si>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</si>
  <si>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</si>
  <si>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</si>
  <si>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</si>
  <si>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</si>
  <si>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</si>
  <si>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</si>
  <si>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</si>
  <si>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</si>
  <si>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</si>
  <si>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</si>
  <si>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</si>
  <si>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</si>
  <si>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</si>
  <si>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</si>
  <si>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</si>
  <si>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</si>
  <si>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</si>
  <si>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</si>
  <si>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</si>
  <si>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</si>
  <si>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</si>
  <si>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</si>
  <si>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</si>
  <si>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</si>
  <si>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</si>
  <si>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</si>
  <si>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</si>
  <si>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</si>
  <si>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</si>
  <si>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</si>
  <si>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</si>
  <si>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</si>
  <si>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</si>
  <si>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</si>
  <si>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</si>
  <si>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</si>
  <si>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</si>
  <si>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</si>
  <si>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</si>
  <si>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</si>
  <si>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</si>
  <si>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</si>
  <si>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</si>
  <si>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</si>
  <si>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</si>
  <si>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</si>
  <si>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</si>
  <si>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</si>
  <si>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</si>
  <si>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</si>
  <si>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</si>
  <si>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</si>
  <si>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</si>
  <si>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</si>
  <si>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</si>
  <si>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</si>
  <si>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</si>
  <si>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</si>
  <si>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</si>
  <si>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</si>
  <si>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</si>
  <si>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</si>
  <si>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</si>
  <si>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</si>
  <si>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</si>
  <si>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</si>
  <si>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</si>
  <si>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</si>
  <si>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</si>
  <si>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</si>
  <si>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</si>
  <si>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</si>
  <si>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</si>
  <si>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</si>
  <si>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</si>
  <si>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</si>
  <si>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</si>
  <si>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</si>
  <si>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</si>
  <si>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</si>
  <si>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</si>
  <si>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</si>
  <si>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</si>
  <si>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</si>
  <si>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</si>
  <si>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</si>
  <si>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</si>
  <si>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</si>
  <si>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</si>
  <si>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</si>
  <si>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</si>
  <si>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</si>
  <si>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</si>
  <si>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</si>
  <si>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</si>
  <si>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</si>
  <si>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</si>
  <si>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</si>
  <si>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</si>
  <si>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</si>
  <si>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</si>
  <si>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</si>
  <si>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</si>
  <si>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</si>
  <si>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</si>
  <si>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</si>
  <si>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</si>
  <si>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</si>
  <si>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</si>
  <si>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</si>
  <si>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</si>
  <si>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</si>
  <si>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</si>
  <si>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</si>
  <si>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</si>
  <si>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</si>
  <si>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</si>
  <si>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</si>
  <si>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</si>
  <si>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</si>
  <si>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</si>
  <si>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</si>
  <si>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</si>
  <si>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</si>
  <si>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</si>
  <si>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</si>
  <si>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</si>
  <si>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</si>
  <si>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</si>
  <si>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</si>
  <si>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</si>
  <si>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</si>
  <si>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</si>
  <si>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</si>
  <si>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</si>
  <si>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</si>
  <si>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</si>
  <si>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</si>
  <si>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</si>
  <si>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</si>
  <si>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</si>
  <si>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</si>
  <si>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</si>
  <si>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</si>
  <si>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</si>
  <si>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</si>
  <si>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</si>
  <si>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</si>
  <si>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</si>
  <si>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</si>
  <si>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</si>
  <si>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</si>
  <si>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</si>
  <si>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</si>
  <si>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</si>
  <si>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</si>
  <si>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</si>
  <si>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</si>
  <si>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</si>
  <si>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</si>
  <si>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</si>
  <si>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</si>
  <si>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</si>
  <si>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</si>
  <si>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</si>
  <si>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</si>
  <si>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</si>
  <si>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</si>
  <si>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</si>
  <si>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</si>
  <si>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</si>
  <si>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</si>
  <si>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</si>
  <si>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</si>
  <si>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</si>
  <si>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</si>
  <si>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</si>
  <si>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</si>
  <si>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</si>
  <si>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</si>
  <si>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</si>
  <si>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</si>
  <si>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</si>
  <si>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</si>
  <si>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</si>
  <si>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</si>
  <si>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</si>
  <si>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</si>
  <si>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</si>
  <si>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</si>
  <si>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</si>
  <si>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</si>
  <si>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</si>
  <si>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</si>
  <si>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</si>
  <si>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</si>
  <si>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</si>
  <si>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</si>
  <si>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</si>
  <si>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</si>
  <si>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</si>
  <si>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</si>
  <si>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</si>
  <si>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</si>
  <si>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</si>
  <si>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</si>
  <si>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</si>
  <si>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</si>
  <si>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</si>
  <si>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</si>
  <si>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</si>
  <si>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</si>
  <si>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</si>
  <si>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</si>
  <si>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</si>
  <si>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</si>
  <si>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</si>
  <si>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</si>
  <si>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</si>
  <si>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</si>
  <si>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</si>
  <si>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</si>
  <si>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</si>
  <si>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</si>
  <si>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</si>
  <si>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</si>
  <si>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</si>
  <si>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</si>
  <si>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</si>
  <si>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</si>
  <si>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</si>
  <si>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</si>
  <si>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</si>
  <si>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</si>
  <si>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</si>
  <si>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</si>
  <si>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</si>
  <si>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</si>
  <si>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</si>
  <si>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</si>
  <si>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</si>
  <si>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</si>
  <si>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</si>
  <si>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</si>
  <si>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</si>
  <si>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</si>
  <si>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</si>
  <si>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</si>
  <si>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</si>
  <si>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</si>
  <si>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</si>
  <si>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</si>
  <si>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</si>
  <si>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</si>
  <si>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</si>
  <si>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</si>
  <si>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</si>
  <si>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</si>
  <si>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</si>
  <si>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</si>
  <si>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</si>
  <si>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</si>
  <si>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</si>
  <si>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</si>
  <si>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</si>
  <si>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</si>
  <si>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</si>
  <si>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</si>
  <si>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</si>
  <si>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</si>
  <si>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</si>
  <si>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</si>
  <si>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</si>
  <si>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</si>
  <si>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</si>
  <si>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</si>
  <si>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</si>
  <si>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</si>
  <si>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</si>
  <si>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</si>
  <si>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</si>
  <si>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</si>
  <si>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</si>
  <si>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</si>
  <si>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</si>
  <si>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</si>
  <si>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</si>
  <si>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</si>
  <si>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</si>
  <si>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</si>
  <si>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</si>
  <si>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</si>
  <si>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</si>
  <si>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</si>
  <si>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</si>
  <si>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</si>
  <si>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</si>
  <si>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</si>
  <si>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</si>
  <si>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</si>
  <si>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</si>
  <si>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</si>
  <si>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</si>
  <si>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</si>
  <si>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</si>
  <si>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</si>
  <si>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</si>
  <si>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</si>
  <si>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</si>
  <si>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</si>
  <si>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</si>
  <si>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</si>
  <si>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</si>
  <si>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</si>
  <si>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</si>
  <si>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</si>
  <si>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</si>
  <si>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</si>
  <si>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</si>
  <si>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</si>
  <si>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</si>
  <si>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</si>
  <si>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</si>
  <si>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</si>
  <si>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</si>
  <si>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</si>
  <si>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</si>
  <si>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</si>
  <si>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</si>
  <si>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</si>
  <si>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</si>
  <si>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</si>
  <si>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</si>
  <si>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</si>
  <si>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</si>
  <si>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</si>
  <si>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</si>
  <si>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</si>
  <si>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</si>
  <si>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</si>
  <si>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</si>
  <si>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</si>
  <si>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</si>
  <si>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</si>
  <si>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</si>
  <si>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</si>
  <si>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</si>
  <si>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</si>
  <si>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</si>
  <si>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</si>
  <si>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</si>
  <si>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</si>
  <si>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</si>
  <si>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</si>
  <si>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</si>
  <si>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</si>
  <si>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</si>
  <si>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</si>
  <si>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</si>
  <si>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</si>
  <si>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</si>
  <si>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</si>
  <si>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</si>
  <si>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</si>
  <si>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</si>
  <si>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</si>
  <si>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</si>
  <si>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</si>
  <si>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</si>
  <si>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</si>
  <si>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</si>
  <si>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</si>
  <si>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</si>
  <si>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</si>
  <si>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</si>
  <si>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</si>
  <si>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</si>
  <si>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</si>
  <si>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</si>
  <si>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</si>
  <si>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</si>
  <si>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</si>
  <si>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</si>
  <si>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</si>
  <si>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</si>
  <si>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</si>
  <si>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</si>
  <si>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</si>
  <si>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</si>
  <si>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</si>
  <si>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</si>
  <si>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</si>
  <si>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</si>
  <si>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</si>
  <si>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</si>
  <si>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</si>
  <si>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</si>
  <si>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</si>
  <si>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</si>
  <si>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</si>
  <si>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</si>
  <si>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</si>
  <si>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</si>
  <si>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</si>
  <si>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</si>
  <si>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</si>
  <si>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</si>
  <si>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</si>
  <si>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</si>
  <si>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</si>
  <si>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</si>
  <si>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</si>
  <si>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</si>
  <si>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</si>
  <si>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</si>
  <si>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</si>
  <si>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</si>
  <si>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</si>
  <si>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</si>
  <si>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</si>
  <si>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</si>
  <si>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</si>
  <si>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</si>
  <si>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</si>
  <si>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</si>
  <si>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</si>
  <si>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</si>
  <si>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</si>
  <si>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</si>
  <si>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</si>
  <si>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</si>
  <si>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</si>
  <si>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</si>
  <si>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</si>
  <si>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</si>
  <si>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</si>
  <si>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</si>
  <si>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</si>
  <si>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</si>
  <si>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</si>
  <si>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</si>
  <si>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</si>
  <si>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</si>
  <si>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</si>
  <si>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</si>
  <si>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</si>
  <si>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</si>
  <si>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</si>
  <si>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</si>
  <si>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</si>
  <si>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</si>
  <si>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</si>
  <si>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</si>
  <si>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</si>
  <si>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</si>
  <si>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</si>
  <si>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</si>
  <si>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</si>
  <si>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</si>
  <si>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</si>
  <si>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</si>
  <si>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</si>
  <si>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</si>
  <si>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</si>
  <si>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</si>
  <si>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</si>
  <si>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</si>
  <si>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</si>
  <si>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</si>
  <si>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</si>
  <si>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</si>
  <si>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</si>
  <si>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</si>
  <si>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</si>
  <si>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</si>
  <si>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</si>
  <si>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</si>
  <si>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</si>
  <si>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</si>
  <si>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</si>
  <si>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</si>
  <si>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</si>
  <si>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</si>
  <si>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</si>
  <si>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</si>
  <si>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</si>
  <si>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</si>
  <si>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</si>
  <si>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</si>
  <si>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</si>
  <si>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</si>
  <si>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</si>
  <si>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</si>
  <si>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</si>
  <si>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</si>
  <si>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</si>
  <si>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</si>
  <si>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</si>
  <si>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</si>
  <si>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</si>
  <si>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</si>
  <si>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</si>
  <si>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</si>
  <si>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</si>
  <si>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</si>
  <si>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</si>
  <si>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</si>
  <si>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</si>
  <si>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</si>
  <si>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</si>
  <si>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</si>
  <si>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</si>
  <si>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</si>
  <si>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</si>
  <si>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</si>
  <si>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</si>
  <si>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</si>
  <si>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</si>
  <si>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</si>
  <si>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</si>
  <si>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</si>
  <si>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</si>
  <si>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</si>
  <si>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</si>
  <si>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</si>
  <si>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</si>
  <si>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</si>
  <si>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</si>
  <si>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</si>
  <si>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</si>
  <si>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</si>
  <si>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</si>
  <si>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</si>
  <si>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</si>
  <si>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</si>
  <si>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</si>
  <si>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</si>
  <si>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</si>
  <si>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</si>
  <si>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</si>
  <si>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</si>
  <si>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</si>
  <si>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</si>
  <si>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</si>
  <si>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</si>
  <si>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</si>
  <si>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</si>
  <si>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</si>
  <si>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</si>
  <si>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</si>
  <si>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</si>
  <si>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</si>
  <si>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</si>
  <si>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</si>
  <si>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</si>
  <si>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</si>
  <si>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</si>
  <si>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</si>
  <si>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</si>
  <si>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</si>
  <si>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</si>
  <si>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</si>
  <si>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</si>
  <si>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</si>
  <si>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</si>
  <si>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</si>
  <si>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</si>
  <si>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</si>
  <si>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</si>
  <si>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</si>
  <si>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</si>
  <si>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</si>
  <si>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</si>
  <si>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</si>
  <si>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</si>
  <si>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</si>
  <si>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</si>
  <si>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</si>
  <si>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</si>
  <si>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</si>
  <si>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</si>
  <si>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</si>
  <si>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</si>
  <si>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</si>
  <si>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</si>
  <si>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</si>
  <si>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</si>
  <si>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</si>
  <si>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</si>
  <si>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</si>
  <si>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</si>
  <si>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</si>
  <si>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</si>
  <si>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</si>
  <si>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</si>
  <si>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</si>
  <si>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</si>
  <si>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</si>
  <si>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</si>
  <si>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</si>
  <si>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</si>
  <si>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</si>
  <si>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</si>
  <si>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</si>
  <si>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</si>
  <si>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</si>
  <si>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</si>
  <si>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</si>
  <si>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</si>
  <si>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</si>
  <si>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</si>
  <si>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</si>
  <si>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</si>
  <si>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</si>
  <si>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</si>
  <si>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</si>
  <si>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</si>
  <si>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</si>
  <si>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</si>
  <si>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</si>
  <si>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</si>
  <si>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</si>
  <si>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</si>
  <si>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</si>
  <si>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</si>
  <si>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</si>
  <si>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</si>
  <si>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</si>
  <si>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</si>
  <si>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</si>
  <si>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</si>
  <si>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</si>
  <si>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</si>
  <si>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</si>
  <si>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</si>
  <si>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</si>
  <si>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</si>
  <si>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</si>
  <si>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</si>
  <si>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</si>
  <si>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</si>
  <si>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</si>
  <si>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</si>
  <si>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</si>
  <si>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</si>
  <si>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</si>
  <si>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</si>
  <si>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</si>
  <si>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</si>
  <si>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</si>
  <si>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</si>
  <si>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</si>
  <si>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</si>
  <si>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</si>
  <si>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</si>
  <si>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</si>
  <si>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</si>
  <si>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</si>
  <si>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</si>
  <si>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</si>
  <si>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</si>
  <si>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</si>
  <si>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</si>
  <si>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</si>
  <si>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</si>
  <si>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</si>
  <si>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</si>
  <si>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</si>
  <si>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</si>
  <si>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</si>
  <si>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</si>
  <si>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</si>
  <si>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</si>
  <si>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</si>
  <si>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</si>
  <si>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</si>
  <si>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</si>
  <si>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</si>
  <si>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</si>
  <si>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</si>
  <si>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</si>
  <si>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</si>
  <si>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</si>
  <si>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</si>
  <si>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</si>
  <si>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</si>
  <si>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</si>
  <si>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</si>
  <si>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</si>
  <si>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</si>
  <si>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</si>
  <si>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</si>
  <si>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</si>
  <si>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</si>
  <si>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</si>
  <si>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</si>
  <si>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</si>
  <si>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</si>
  <si>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</si>
  <si>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</si>
  <si>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</si>
  <si>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</si>
  <si>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</si>
  <si>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</si>
  <si>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</si>
  <si>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</si>
  <si>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</si>
  <si>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</si>
  <si>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</si>
  <si>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</si>
  <si>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</si>
  <si>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</si>
  <si>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</si>
  <si>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</si>
  <si>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</si>
  <si>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</si>
  <si>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</si>
  <si>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</si>
  <si>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</si>
  <si>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</si>
  <si>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</si>
  <si>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</si>
  <si>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</si>
  <si>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</si>
  <si>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</si>
  <si>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</si>
  <si>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</si>
  <si>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</si>
  <si>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</si>
  <si>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</si>
  <si>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</si>
  <si>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</si>
  <si>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</si>
  <si>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</si>
  <si>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</si>
  <si>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</si>
  <si>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</si>
  <si>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</si>
  <si>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</si>
  <si>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</si>
  <si>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</si>
  <si>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</si>
  <si>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</si>
  <si>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</si>
  <si>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</si>
  <si>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</si>
  <si>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</si>
  <si>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</si>
  <si>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</si>
  <si>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</si>
  <si>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</si>
  <si>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</si>
  <si>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</si>
  <si>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</si>
  <si>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</si>
  <si>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</si>
  <si>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</si>
  <si>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</si>
  <si>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</si>
  <si>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</si>
  <si>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</si>
  <si>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</si>
  <si>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</si>
  <si>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</si>
  <si>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</si>
  <si>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</si>
  <si>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</si>
  <si>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</si>
  <si>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</si>
  <si>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</si>
  <si>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</si>
  <si>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</si>
  <si>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</si>
  <si>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</si>
  <si>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</si>
  <si>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</si>
  <si>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</si>
  <si>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</si>
  <si>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</si>
  <si>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</si>
  <si>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</si>
  <si>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</si>
  <si>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</si>
  <si>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</si>
  <si>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</si>
  <si>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</si>
  <si>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</si>
  <si>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</si>
  <si>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</si>
  <si>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</si>
  <si>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</si>
  <si>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</si>
  <si>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</si>
  <si>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</si>
  <si>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</si>
  <si>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</si>
  <si>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</si>
  <si>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</si>
  <si>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</si>
  <si>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</si>
  <si>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</si>
  <si>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</si>
  <si>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</si>
  <si>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</si>
  <si>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</si>
  <si>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</si>
  <si>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</si>
  <si>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</si>
  <si>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</si>
  <si>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</si>
  <si>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</si>
  <si>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</si>
  <si>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</si>
  <si>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</si>
  <si>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</si>
  <si>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</si>
  <si>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</si>
  <si>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</si>
  <si>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</si>
  <si>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</si>
  <si>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</si>
  <si>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</si>
  <si>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</si>
  <si>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</si>
  <si>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</si>
  <si>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</si>
  <si>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</si>
  <si>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</si>
  <si>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</si>
  <si>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</si>
  <si>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</si>
  <si>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</si>
  <si>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</si>
  <si>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</si>
  <si>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</si>
  <si>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</si>
  <si>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</si>
  <si>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</si>
  <si>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</si>
  <si>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</si>
  <si>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</si>
  <si>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</si>
  <si>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</si>
  <si>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</si>
  <si>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</si>
  <si>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</si>
  <si>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</si>
  <si>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</si>
  <si>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</si>
  <si>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</si>
  <si>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</si>
  <si>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</si>
  <si>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</si>
  <si>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</si>
  <si>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</si>
  <si>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</si>
  <si>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</si>
  <si>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</si>
  <si>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</si>
  <si>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</si>
  <si>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</si>
  <si>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</si>
  <si>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</si>
  <si>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</si>
  <si>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</si>
  <si>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</si>
  <si>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</si>
  <si>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</si>
  <si>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</si>
  <si>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</si>
  <si>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</si>
  <si>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</si>
  <si>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</si>
  <si>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</si>
  <si>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</si>
  <si>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</si>
  <si>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</si>
  <si>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</si>
  <si>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</si>
  <si>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</si>
  <si>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</si>
  <si>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</si>
  <si>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</si>
  <si>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</si>
  <si>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</si>
  <si>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</si>
  <si>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</si>
  <si>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</si>
  <si>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</si>
  <si>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</si>
  <si>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</si>
  <si>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</si>
  <si>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</si>
  <si>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</si>
  <si>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</si>
  <si>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</si>
  <si>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</si>
  <si>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</si>
  <si>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</si>
  <si>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</si>
  <si>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</si>
  <si>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</si>
  <si>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</si>
  <si>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</si>
  <si>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</si>
  <si>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</si>
  <si>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</si>
  <si>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</si>
  <si>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</si>
  <si>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</si>
  <si>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</si>
  <si>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</si>
  <si>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</si>
  <si>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</si>
  <si>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</si>
  <si>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</si>
  <si>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</si>
  <si>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</si>
  <si>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</si>
  <si>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</si>
  <si>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</si>
  <si>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</si>
  <si>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</si>
  <si>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</si>
  <si>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</si>
  <si>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</si>
  <si>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</si>
  <si>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</si>
  <si>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</si>
  <si>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</si>
  <si>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</si>
  <si>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</si>
  <si>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</si>
  <si>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</si>
  <si>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</si>
  <si>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</si>
  <si>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</si>
  <si>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</si>
  <si>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</si>
  <si>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</si>
  <si>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</si>
  <si>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</si>
  <si>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</si>
  <si>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</si>
  <si>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</si>
  <si>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</si>
  <si>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</si>
  <si>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</si>
  <si>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</si>
  <si>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</si>
  <si>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</si>
  <si>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</si>
  <si>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</si>
  <si>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</si>
  <si>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</si>
  <si>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</si>
  <si>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</si>
  <si>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</si>
  <si>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</si>
  <si>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</si>
  <si>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</si>
  <si>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</si>
  <si>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</si>
  <si>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</si>
  <si>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</si>
  <si>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</si>
  <si>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</si>
  <si>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</si>
  <si>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</si>
  <si>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</si>
  <si>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</si>
  <si>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</si>
  <si>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</si>
  <si>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</si>
  <si>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</si>
  <si>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</si>
  <si>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</si>
  <si>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</si>
  <si>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</si>
  <si>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</si>
  <si>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</si>
  <si>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</si>
  <si>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</si>
  <si>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</si>
  <si>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</si>
  <si>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</si>
  <si>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</si>
  <si>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</si>
  <si>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</si>
  <si>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</si>
  <si>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</si>
  <si>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</si>
  <si>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</si>
  <si>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</si>
  <si>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</si>
  <si>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</si>
  <si>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</si>
  <si>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</si>
  <si>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</si>
  <si>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</si>
  <si>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</si>
  <si>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</si>
  <si>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</si>
  <si>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</si>
  <si>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</si>
  <si>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</si>
  <si>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</si>
  <si>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</si>
  <si>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</si>
  <si>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</si>
  <si>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</si>
  <si>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</si>
  <si>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</si>
  <si>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</si>
  <si>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</si>
  <si>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</si>
  <si>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</si>
  <si>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</si>
  <si>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</si>
  <si>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</si>
  <si>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</si>
  <si>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</si>
  <si>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</si>
  <si>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</si>
  <si>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</si>
  <si>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</si>
  <si>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</si>
  <si>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</si>
  <si>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</si>
  <si>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</si>
  <si>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</si>
  <si>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</si>
  <si>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</si>
  <si>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</si>
  <si>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</si>
  <si>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</si>
  <si>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</si>
  <si>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</si>
  <si>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</si>
  <si>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</si>
  <si>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</si>
  <si>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</si>
  <si>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</si>
  <si>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</si>
  <si>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</si>
  <si>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</si>
  <si>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</si>
  <si>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</si>
  <si>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</si>
  <si>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</si>
  <si>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</si>
  <si>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</si>
  <si>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</si>
  <si>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</si>
  <si>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</si>
  <si>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</si>
  <si>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</si>
  <si>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</si>
  <si>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</si>
  <si>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</si>
  <si>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</si>
  <si>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</si>
  <si>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</si>
  <si>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</si>
  <si>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</si>
  <si>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</si>
  <si>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</si>
  <si>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</si>
  <si>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</si>
  <si>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</si>
  <si>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</si>
  <si>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</si>
  <si>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</si>
  <si>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</si>
  <si>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</si>
  <si>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</si>
  <si>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</si>
  <si>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</si>
  <si>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</si>
  <si>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</si>
  <si>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</si>
  <si>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</si>
  <si>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</si>
  <si>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</si>
  <si>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</si>
  <si>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</si>
  <si>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</si>
  <si>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</si>
  <si>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</si>
  <si>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</si>
  <si>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</si>
  <si>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</si>
  <si>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</si>
  <si>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</si>
  <si>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</si>
  <si>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</si>
  <si>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</si>
  <si>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</si>
  <si>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</si>
  <si>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</si>
  <si>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</si>
  <si>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</si>
  <si>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</si>
  <si>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</si>
  <si>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</si>
  <si>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</si>
  <si>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</si>
  <si>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</si>
  <si>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</si>
  <si>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</si>
  <si>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</si>
  <si>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</si>
  <si>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</si>
  <si>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</si>
  <si>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</si>
  <si>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</si>
  <si>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</si>
  <si>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</si>
  <si>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</si>
  <si>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</si>
  <si>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</si>
  <si>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</si>
  <si>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</si>
  <si>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</si>
  <si>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</si>
  <si>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</si>
  <si>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</si>
  <si>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</si>
  <si>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</si>
  <si>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</si>
  <si>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</si>
  <si>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</si>
  <si>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</si>
  <si>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</si>
  <si>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</si>
  <si>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</si>
  <si>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</si>
  <si>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</si>
  <si>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</si>
  <si>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</si>
  <si>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</si>
  <si>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</si>
  <si>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</si>
  <si>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</si>
  <si>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</si>
  <si>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</si>
  <si>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</si>
  <si>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</si>
  <si>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</si>
  <si>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</si>
  <si>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</si>
  <si>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</si>
  <si>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</si>
  <si>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</si>
  <si>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</si>
  <si>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</si>
  <si>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</si>
  <si>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</si>
  <si>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</si>
  <si>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</si>
  <si>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</si>
  <si>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</si>
  <si>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</si>
  <si>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</si>
  <si>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</si>
  <si>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</si>
  <si>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</si>
  <si>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</si>
  <si>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</si>
  <si>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</si>
  <si>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</si>
  <si>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</si>
  <si>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</si>
  <si>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</si>
  <si>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</si>
  <si>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</si>
  <si>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</si>
  <si>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</si>
  <si>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</si>
  <si>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</si>
  <si>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</si>
  <si>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</si>
  <si>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</si>
  <si>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</si>
  <si>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</si>
  <si>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</si>
  <si>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</si>
  <si>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</si>
  <si>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</si>
  <si>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</si>
  <si>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</si>
  <si>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</si>
  <si>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</si>
  <si>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</si>
  <si>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</si>
  <si>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</si>
  <si>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</si>
  <si>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</si>
  <si>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</si>
  <si>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</si>
  <si>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</si>
  <si>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</si>
  <si>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</si>
  <si>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</si>
  <si>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</si>
  <si>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</si>
  <si>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</si>
  <si>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</si>
  <si>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</si>
  <si>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</si>
  <si>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</si>
  <si>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</si>
  <si>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</si>
  <si>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</si>
  <si>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</si>
  <si>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</si>
  <si>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</si>
  <si>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</si>
  <si>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</si>
  <si>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</si>
  <si>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</si>
  <si>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</si>
  <si>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</si>
  <si>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</si>
  <si>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</si>
  <si>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</si>
  <si>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</si>
  <si>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</si>
  <si>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</si>
  <si>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</si>
  <si>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</si>
  <si>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</si>
  <si>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</si>
  <si>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</si>
  <si>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</si>
  <si>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</si>
  <si>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</si>
  <si>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</si>
  <si>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</si>
  <si>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</si>
  <si>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</si>
  <si>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</si>
  <si>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</si>
  <si>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</si>
  <si>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</si>
  <si>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</si>
  <si>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</si>
  <si>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</si>
  <si>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</si>
  <si>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</si>
  <si>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</si>
  <si>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</si>
  <si>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</si>
  <si>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</si>
  <si>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</si>
  <si>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</si>
  <si>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</si>
  <si>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</si>
  <si>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</si>
  <si>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</si>
  <si>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</si>
  <si>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</si>
  <si>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</si>
  <si>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</si>
  <si>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</si>
  <si>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</si>
  <si>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</si>
  <si>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</si>
  <si>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</si>
  <si>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</si>
  <si>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</si>
  <si>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</si>
  <si>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</si>
  <si>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</si>
  <si>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</si>
  <si>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</si>
  <si>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</si>
  <si>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</si>
  <si>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</si>
  <si>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</si>
  <si>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</si>
  <si>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</si>
  <si>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</si>
  <si>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</si>
  <si>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</si>
  <si>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</si>
  <si>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</si>
  <si>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</si>
  <si>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</si>
  <si>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</si>
  <si>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</si>
  <si>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</si>
  <si>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</si>
  <si>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</si>
  <si>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</si>
  <si>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</si>
  <si>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</si>
  <si>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</si>
  <si>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</si>
  <si>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</si>
  <si>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</si>
  <si>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</si>
  <si>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</si>
  <si>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</si>
  <si>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</si>
  <si>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</si>
  <si>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</si>
  <si>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</si>
  <si>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</si>
  <si>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</si>
  <si>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</si>
  <si>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</si>
  <si>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</si>
  <si>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</si>
  <si>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</si>
  <si>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</si>
  <si>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</si>
  <si>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</si>
  <si>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</si>
  <si>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</si>
  <si>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</si>
  <si>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</si>
  <si>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</si>
  <si>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</si>
  <si>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</si>
  <si>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</si>
  <si>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</si>
  <si>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</si>
  <si>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</si>
  <si>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</si>
  <si>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</si>
  <si>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</si>
  <si>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</si>
  <si>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</si>
  <si>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</si>
  <si>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</si>
  <si>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</si>
  <si>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</si>
  <si>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</si>
  <si>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</si>
  <si>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</si>
  <si>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</si>
  <si>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</si>
  <si>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</si>
  <si>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</si>
  <si>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</si>
  <si>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</si>
  <si>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</si>
  <si>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</si>
  <si>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</si>
  <si>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</si>
  <si>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</si>
  <si>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</si>
  <si>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</si>
  <si>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</si>
  <si>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</si>
  <si>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</si>
  <si>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</si>
  <si>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</si>
  <si>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</si>
  <si>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</si>
  <si>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</si>
  <si>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</si>
  <si>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</si>
  <si>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</si>
  <si>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</si>
  <si>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</si>
  <si>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</si>
  <si>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</si>
  <si>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</si>
  <si>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</si>
  <si>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</si>
  <si>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</si>
  <si>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</si>
  <si>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</si>
  <si>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</si>
  <si>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</si>
  <si>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</si>
  <si>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</si>
  <si>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</si>
  <si>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</si>
  <si>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</si>
  <si>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</si>
  <si>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</si>
  <si>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</si>
  <si>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</si>
  <si>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</si>
  <si>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</si>
  <si>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</si>
  <si>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</si>
  <si>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</si>
  <si>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</si>
  <si>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</si>
  <si>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</si>
  <si>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</si>
  <si>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</si>
  <si>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</si>
  <si>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</si>
  <si>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</si>
  <si>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</si>
  <si>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</si>
  <si>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</si>
  <si>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</si>
  <si>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</si>
  <si>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</si>
  <si>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</si>
  <si>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</si>
  <si>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</si>
  <si>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</si>
  <si>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</si>
  <si>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</si>
  <si>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</si>
  <si>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</si>
  <si>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</si>
  <si>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</si>
  <si>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</si>
  <si>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</si>
  <si>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</si>
  <si>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</si>
  <si>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</si>
  <si>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</si>
  <si>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</si>
  <si>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</si>
  <si>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</si>
  <si>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</si>
  <si>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</si>
  <si>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</si>
  <si>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</si>
  <si>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</si>
  <si>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</si>
  <si>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</si>
  <si>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</si>
  <si>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</si>
  <si>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</si>
  <si>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</si>
  <si>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</si>
  <si>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</si>
  <si>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</si>
  <si>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</si>
  <si>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</si>
  <si>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</si>
  <si>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</si>
  <si>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</si>
  <si>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</si>
  <si>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</si>
  <si>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</si>
  <si>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</si>
  <si>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</si>
  <si>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</si>
  <si>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</si>
  <si>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</si>
  <si>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</si>
  <si>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</si>
  <si>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</si>
  <si>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</si>
  <si>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</si>
  <si>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</si>
  <si>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</si>
  <si>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</si>
  <si>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</si>
  <si>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</si>
  <si>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</si>
  <si>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</si>
  <si>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</si>
  <si>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</si>
  <si>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</si>
  <si>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</si>
  <si>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</si>
  <si>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</si>
  <si>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</si>
  <si>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</si>
  <si>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</si>
  <si>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</si>
  <si>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</si>
  <si>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</si>
  <si>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</si>
  <si>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</si>
  <si>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</si>
  <si>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</si>
  <si>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</si>
  <si>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</si>
  <si>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</si>
  <si>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</si>
  <si>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</si>
  <si>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</si>
  <si>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</si>
  <si>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</si>
  <si>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</si>
  <si>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</si>
  <si>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</si>
  <si>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</si>
  <si>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</si>
  <si>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</si>
  <si>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</si>
  <si>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</si>
  <si>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</si>
  <si>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</si>
  <si>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</si>
  <si>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</si>
  <si>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</si>
  <si>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</si>
  <si>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</si>
  <si>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</si>
  <si>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</si>
  <si>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</si>
  <si>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</si>
  <si>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</si>
  <si>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</si>
  <si>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</si>
  <si>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</si>
  <si>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</si>
  <si>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</si>
  <si>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</si>
  <si>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</si>
  <si>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</si>
  <si>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</si>
  <si>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</si>
  <si>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</si>
  <si>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</si>
  <si>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</si>
  <si>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</si>
  <si>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</si>
  <si>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</si>
  <si>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</si>
  <si>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</si>
  <si>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</si>
  <si>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</si>
  <si>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</si>
  <si>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</si>
  <si>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</si>
  <si>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</si>
  <si>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</si>
  <si>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</si>
  <si>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</si>
  <si>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</si>
  <si>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</si>
  <si>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</si>
  <si>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</si>
  <si>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</si>
  <si>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</si>
  <si>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</si>
  <si>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</si>
  <si>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</si>
  <si>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</si>
  <si>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</si>
  <si>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</si>
  <si>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</si>
  <si>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</si>
  <si>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</si>
  <si>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</si>
  <si>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</si>
  <si>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</si>
  <si>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</si>
  <si>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</si>
  <si>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</si>
  <si>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</si>
  <si>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</si>
  <si>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</si>
  <si>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</si>
  <si>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</si>
  <si>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</si>
  <si>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</si>
  <si>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</si>
  <si>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</si>
  <si>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</si>
  <si>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</si>
  <si>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</si>
  <si>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</si>
  <si>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</si>
  <si>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</si>
  <si>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</si>
  <si>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</si>
  <si>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</si>
  <si>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</si>
  <si>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</si>
  <si>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</si>
  <si>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</si>
  <si>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</si>
  <si>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</si>
  <si>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</si>
  <si>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</si>
  <si>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</si>
  <si>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</si>
  <si>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</si>
  <si>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</si>
  <si>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</si>
  <si>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</si>
  <si>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</si>
  <si>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</si>
  <si>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</si>
  <si>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</si>
  <si>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</si>
  <si>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</si>
  <si>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</si>
  <si>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</si>
  <si>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</si>
  <si>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</si>
  <si>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</si>
  <si>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</si>
  <si>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</si>
  <si>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</si>
  <si>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</si>
  <si>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</si>
  <si>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</si>
  <si>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</si>
  <si>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</si>
  <si>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</si>
  <si>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</si>
  <si>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</si>
  <si>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</si>
  <si>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</si>
  <si>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</si>
  <si>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</si>
  <si>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</si>
  <si>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</si>
  <si>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</si>
  <si>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</si>
  <si>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</si>
  <si>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</si>
  <si>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</si>
  <si>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</si>
  <si>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</si>
  <si>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</si>
  <si>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</si>
  <si>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</si>
  <si>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</si>
  <si>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</si>
  <si>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</si>
  <si>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</si>
  <si>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</si>
  <si>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</si>
  <si>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</si>
  <si>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</si>
  <si>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</si>
  <si>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</si>
  <si>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</si>
  <si>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</si>
  <si>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</si>
  <si>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</si>
  <si>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</si>
  <si>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</si>
  <si>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</si>
  <si>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</si>
  <si>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</si>
  <si>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</si>
  <si>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</si>
  <si>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</si>
  <si>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</si>
  <si>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</si>
  <si>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</si>
  <si>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</si>
  <si>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</si>
  <si>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</si>
  <si>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</si>
  <si>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</si>
  <si>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</si>
  <si>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</si>
  <si>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</si>
  <si>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</si>
  <si>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</si>
  <si>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</si>
  <si>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</si>
  <si>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</si>
  <si>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</si>
  <si>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</si>
  <si>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</si>
  <si>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</si>
  <si>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</si>
  <si>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</si>
  <si>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</si>
  <si>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</si>
  <si>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</si>
  <si>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</si>
  <si>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</si>
  <si>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</si>
  <si>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</si>
  <si>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</si>
  <si>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</si>
  <si>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</si>
  <si>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</si>
  <si>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</si>
  <si>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</si>
  <si>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</si>
  <si>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</si>
  <si>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</si>
  <si>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</si>
  <si>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</si>
  <si>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</si>
  <si>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</si>
  <si>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</si>
  <si>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</si>
  <si>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</si>
  <si>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</si>
  <si>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</si>
  <si>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</si>
  <si>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</si>
  <si>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</si>
  <si>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</si>
  <si>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</si>
  <si>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</si>
  <si>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</si>
  <si>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</si>
  <si>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</si>
  <si>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</si>
  <si>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</si>
  <si>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</si>
  <si>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</si>
  <si>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</si>
  <si>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</si>
  <si>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</si>
  <si>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</si>
  <si>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</si>
  <si>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</si>
  <si>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</si>
  <si>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</si>
  <si>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</si>
  <si>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</si>
  <si>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</si>
  <si>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</si>
  <si>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</si>
  <si>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</si>
  <si>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</si>
  <si>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</si>
  <si>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</si>
  <si>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</si>
  <si>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</si>
  <si>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</si>
  <si>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</si>
  <si>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</si>
  <si>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</si>
  <si>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</si>
  <si>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</si>
  <si>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</si>
  <si>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</si>
  <si>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</si>
  <si>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</si>
  <si>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</si>
  <si>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</si>
  <si>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</si>
  <si>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</si>
  <si>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</si>
  <si>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</si>
  <si>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</si>
  <si>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</si>
  <si>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</si>
  <si>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</si>
  <si>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</si>
  <si>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</si>
  <si>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</si>
  <si>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</si>
  <si>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</si>
  <si>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</si>
  <si>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</si>
  <si>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</si>
  <si>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</si>
  <si>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</si>
  <si>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</si>
  <si>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</si>
  <si>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</si>
  <si>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</si>
  <si>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</si>
  <si>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</si>
  <si>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</si>
  <si>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</si>
  <si>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</si>
  <si>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</si>
  <si>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</si>
  <si>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</si>
  <si>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</si>
  <si>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</si>
  <si>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</si>
  <si>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</si>
  <si>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</si>
  <si>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</si>
  <si>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</si>
  <si>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</si>
  <si>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</si>
  <si>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</si>
  <si>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</si>
  <si>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</si>
  <si>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</si>
  <si>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</si>
  <si>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</si>
  <si>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</si>
  <si>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</si>
  <si>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</si>
  <si>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</si>
  <si>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</si>
  <si>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</si>
  <si>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</si>
  <si>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</si>
  <si>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</si>
  <si>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</si>
  <si>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</si>
  <si>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</si>
  <si>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</si>
  <si>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</si>
  <si>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</si>
  <si>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</si>
  <si>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</si>
  <si>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</si>
  <si>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</si>
  <si>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</si>
  <si>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</si>
  <si>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</si>
  <si>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</si>
  <si>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</si>
  <si>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</si>
  <si>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</si>
  <si>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</si>
  <si>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</si>
  <si>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</si>
  <si>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</si>
  <si>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</si>
  <si>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</si>
  <si>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</si>
  <si>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</si>
  <si>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</si>
  <si>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</si>
  <si>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</si>
  <si>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</si>
  <si>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</si>
  <si>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</si>
  <si>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</si>
  <si>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</si>
  <si>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</si>
  <si>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</si>
  <si>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</si>
  <si>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</si>
  <si>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</si>
  <si>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</si>
  <si>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</si>
  <si>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</si>
  <si>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</si>
  <si>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</si>
  <si>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</si>
  <si>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</si>
  <si>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</si>
  <si>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</si>
  <si>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</si>
  <si>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</si>
  <si>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</si>
  <si>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</si>
  <si>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</si>
  <si>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</si>
  <si>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</si>
  <si>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</si>
  <si>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</si>
  <si>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</si>
  <si>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</si>
  <si>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</si>
  <si>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</si>
  <si>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</si>
  <si>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</si>
  <si>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</si>
  <si>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</si>
  <si>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</si>
  <si>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</si>
  <si>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</si>
  <si>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</si>
  <si>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</si>
  <si>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</si>
  <si>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</si>
  <si>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</si>
  <si>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</si>
  <si>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</si>
  <si>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</si>
  <si>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</si>
  <si>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</si>
  <si>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</si>
  <si>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</si>
  <si>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</si>
  <si>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</si>
  <si>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</si>
  <si>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</si>
  <si>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</si>
  <si>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</si>
  <si>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</si>
  <si>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</si>
  <si>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</si>
  <si>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</si>
  <si>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</si>
  <si>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</si>
  <si>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</si>
  <si>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</si>
  <si>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</si>
  <si>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</si>
  <si>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</si>
  <si>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</si>
  <si>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</si>
  <si>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</si>
  <si>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</si>
  <si>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</si>
  <si>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</si>
  <si>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</si>
  <si>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</si>
  <si>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</si>
  <si>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</si>
  <si>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</si>
  <si>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</si>
  <si>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</si>
  <si>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</si>
  <si>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</si>
  <si>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</si>
  <si>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</si>
  <si>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</si>
  <si>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</si>
  <si>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</si>
  <si>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</si>
  <si>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</si>
  <si>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</si>
  <si>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</si>
  <si>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</si>
  <si>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</si>
  <si>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</si>
  <si>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</si>
  <si>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</si>
  <si>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</si>
  <si>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</si>
  <si>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</si>
  <si>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</si>
  <si>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</si>
  <si>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</si>
  <si>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</si>
  <si>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</si>
  <si>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</si>
  <si>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</si>
  <si>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</si>
  <si>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</si>
  <si>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</si>
  <si>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</si>
  <si>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</si>
  <si>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</si>
  <si>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</si>
  <si>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</si>
  <si>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</si>
  <si>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</si>
  <si>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</si>
  <si>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</si>
  <si>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</si>
  <si>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</si>
  <si>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</si>
  <si>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</si>
  <si>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</si>
  <si>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</si>
  <si>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</si>
  <si>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</si>
  <si>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</si>
  <si>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</si>
  <si>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</si>
  <si>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</si>
  <si>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</si>
  <si>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</si>
  <si>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</si>
  <si>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</si>
  <si>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</si>
  <si>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</si>
  <si>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</si>
  <si>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</si>
  <si>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</si>
  <si>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</si>
  <si>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</si>
  <si>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</si>
  <si>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</si>
  <si>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</si>
  <si>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</si>
  <si>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</si>
  <si>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</si>
  <si>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</si>
  <si>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</si>
  <si>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</si>
  <si>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</si>
  <si>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</si>
  <si>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</si>
  <si>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</si>
  <si>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</si>
  <si>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</si>
  <si>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</si>
  <si>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</si>
  <si>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</si>
  <si>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</si>
  <si>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</si>
  <si>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</si>
  <si>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</si>
  <si>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</si>
  <si>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</si>
  <si>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</si>
  <si>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</si>
  <si>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</si>
  <si>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</si>
  <si>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</si>
  <si>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</si>
  <si>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</si>
  <si>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</si>
  <si>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</si>
  <si>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</si>
  <si>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</si>
  <si>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</si>
  <si>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</si>
  <si>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</si>
  <si>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</si>
  <si>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</si>
  <si>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</si>
  <si>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</si>
  <si>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</si>
  <si>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</si>
  <si>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</si>
  <si>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</si>
  <si>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</si>
  <si>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</si>
  <si>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</si>
  <si>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</si>
  <si>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</si>
  <si>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</si>
  <si>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</si>
  <si>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</si>
  <si>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</si>
  <si>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</si>
  <si>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</si>
  <si>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</si>
  <si>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</si>
  <si>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</si>
  <si>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</si>
  <si>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</si>
  <si>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</si>
  <si>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</si>
  <si>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</si>
  <si>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</si>
  <si>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</si>
  <si>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</si>
  <si>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</si>
  <si>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</si>
  <si>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</si>
  <si>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</si>
  <si>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</si>
  <si>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</si>
  <si>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</si>
  <si>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</si>
  <si>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</si>
  <si>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</si>
  <si>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</si>
  <si>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</si>
  <si>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</si>
  <si>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</si>
  <si>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</si>
  <si>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</si>
  <si>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</si>
  <si>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</si>
  <si>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</si>
  <si>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</si>
  <si>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</si>
  <si>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</si>
  <si>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</si>
  <si>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</si>
  <si>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</si>
  <si>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</si>
  <si>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</si>
  <si>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</si>
  <si>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</si>
  <si>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</si>
  <si>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</si>
  <si>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</si>
  <si>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</si>
  <si>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</si>
  <si>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</si>
  <si>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</si>
  <si>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</si>
  <si>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</si>
  <si>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</si>
  <si>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</si>
  <si>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</si>
  <si>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</si>
  <si>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</si>
  <si>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</si>
  <si>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</si>
  <si>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</si>
  <si>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</si>
  <si>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</si>
  <si>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</si>
  <si>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</si>
  <si>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</si>
  <si>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</si>
  <si>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</si>
  <si>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</si>
  <si>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</si>
  <si>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</si>
  <si>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</si>
  <si>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</si>
  <si>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</si>
  <si>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</si>
  <si>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</si>
  <si>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</si>
  <si>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</si>
  <si>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</si>
  <si>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</si>
  <si>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</si>
  <si>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</si>
  <si>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</si>
  <si>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</si>
  <si>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</si>
  <si>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</si>
  <si>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</si>
  <si>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</si>
  <si>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</si>
  <si>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</si>
  <si>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</si>
  <si>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</si>
  <si>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</si>
  <si>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</si>
  <si>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</si>
  <si>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</si>
  <si>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</si>
  <si>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</si>
  <si>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</si>
  <si>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</si>
  <si>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</si>
  <si>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</si>
  <si>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</si>
  <si>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</si>
  <si>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</si>
  <si>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</si>
  <si>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</si>
  <si>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</si>
  <si>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</si>
  <si>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</si>
  <si>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</si>
  <si>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</si>
  <si>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</si>
  <si>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</si>
  <si>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</si>
  <si>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</si>
  <si>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</si>
  <si>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</si>
  <si>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</si>
  <si>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</si>
  <si>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</si>
  <si>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</si>
  <si>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</si>
  <si>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</si>
  <si>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</si>
  <si>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</si>
  <si>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</si>
  <si>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</si>
  <si>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</si>
  <si>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</si>
  <si>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</si>
  <si>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</si>
  <si>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</si>
  <si>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</si>
  <si>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</si>
  <si>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</si>
  <si>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</si>
  <si>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</si>
  <si>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</si>
  <si>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</si>
  <si>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</si>
  <si>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</si>
  <si>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</si>
  <si>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</si>
  <si>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</si>
  <si>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</si>
  <si>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</si>
  <si>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</si>
  <si>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</si>
  <si>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</si>
  <si>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</si>
  <si>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</si>
  <si>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</si>
  <si>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</si>
  <si>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</si>
  <si>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</si>
  <si>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</si>
  <si>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</si>
  <si>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</si>
  <si>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</si>
  <si>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</si>
  <si>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</si>
  <si>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</si>
  <si>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</si>
  <si>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</si>
  <si>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</si>
  <si>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</si>
  <si>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</si>
  <si>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</si>
  <si>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</si>
  <si>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</si>
  <si>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</si>
  <si>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</si>
  <si>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</si>
  <si>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</si>
  <si>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</si>
  <si>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</si>
  <si>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</si>
  <si>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</si>
  <si>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</si>
  <si>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</si>
  <si>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</si>
  <si>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</si>
  <si>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</si>
  <si>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</si>
  <si>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</si>
  <si>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</si>
  <si>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</si>
  <si>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</si>
  <si>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</si>
  <si>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</si>
  <si>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</si>
  <si>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</si>
  <si>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</si>
  <si>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</si>
  <si>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</si>
  <si>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</si>
  <si>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</si>
  <si>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</si>
  <si>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</si>
  <si>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</si>
  <si>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</si>
  <si>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</si>
  <si>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</si>
  <si>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</si>
  <si>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</si>
  <si>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</si>
  <si>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</si>
  <si>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</si>
  <si>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</si>
  <si>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</si>
  <si>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</si>
  <si>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</si>
  <si>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</si>
  <si>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</si>
  <si>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</si>
  <si>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</si>
  <si>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</si>
  <si>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</si>
  <si>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</si>
  <si>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</si>
  <si>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</si>
  <si>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</si>
  <si>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</si>
  <si>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</si>
  <si>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</si>
  <si>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</si>
  <si>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</si>
  <si>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</si>
  <si>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</si>
  <si>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</si>
  <si>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</si>
  <si>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</si>
  <si>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</si>
  <si>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</si>
  <si>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</si>
  <si>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</si>
  <si>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</si>
  <si>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</si>
  <si>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</si>
  <si>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</si>
  <si>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</si>
  <si>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</si>
  <si>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</si>
  <si>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</si>
  <si>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</si>
  <si>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</si>
  <si>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</si>
  <si>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</si>
  <si>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</si>
  <si>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</si>
  <si>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</si>
  <si>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</si>
  <si>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</si>
  <si>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</si>
  <si>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</si>
  <si>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</si>
  <si>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</si>
  <si>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</si>
  <si>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</si>
  <si>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</si>
  <si>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</si>
  <si>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</si>
  <si>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</si>
  <si>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</si>
  <si>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</si>
  <si>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</si>
  <si>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</si>
  <si>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</si>
  <si>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</si>
  <si>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</si>
  <si>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</si>
  <si>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</si>
  <si>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</si>
  <si>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</si>
  <si>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</si>
  <si>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</si>
  <si>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</si>
  <si>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</si>
  <si>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</si>
  <si>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</si>
  <si>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</si>
  <si>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</si>
  <si>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</si>
  <si>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</si>
  <si>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</si>
  <si>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</si>
  <si>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</si>
  <si>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</si>
  <si>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</si>
  <si>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</si>
  <si>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</si>
  <si>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</si>
  <si>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</si>
  <si>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</si>
  <si>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</si>
  <si>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</si>
  <si>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</si>
  <si>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</si>
  <si>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</si>
  <si>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</si>
  <si>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</si>
  <si>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</si>
  <si>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</si>
  <si>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</si>
  <si>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</si>
  <si>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</si>
  <si>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</si>
  <si>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</si>
  <si>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</si>
  <si>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</si>
  <si>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</si>
  <si>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</si>
  <si>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</si>
  <si>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</si>
  <si>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</si>
  <si>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</si>
  <si>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</si>
  <si>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</si>
  <si>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</si>
  <si>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</si>
  <si>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</si>
  <si>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</si>
  <si>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</si>
  <si>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</si>
  <si>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</si>
  <si>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</si>
  <si>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</si>
  <si>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</si>
  <si>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</si>
  <si>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</si>
  <si>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</si>
  <si>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</si>
  <si>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</si>
  <si>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</si>
  <si>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</si>
  <si>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</si>
  <si>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</si>
  <si>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</si>
  <si>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</si>
  <si>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</si>
  <si>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</si>
  <si>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</si>
  <si>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</si>
  <si>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</si>
  <si>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</si>
  <si>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</si>
  <si>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</si>
  <si>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</si>
  <si>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</si>
  <si>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</si>
  <si>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</si>
  <si>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</si>
  <si>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</si>
  <si>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</si>
  <si>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</si>
  <si>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</si>
  <si>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</si>
  <si>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</si>
  <si>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</si>
  <si>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</si>
  <si>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</si>
  <si>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</si>
  <si>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</si>
  <si>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</si>
  <si>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</si>
  <si>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</si>
  <si>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</si>
  <si>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</si>
  <si>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</si>
  <si>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</si>
  <si>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</si>
  <si>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</si>
  <si>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</si>
  <si>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</si>
  <si>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</si>
  <si>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</si>
  <si>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</si>
  <si>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</si>
  <si>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</si>
  <si>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</si>
  <si>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</si>
  <si>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</si>
  <si>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</si>
  <si>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</si>
  <si>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</si>
  <si>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</si>
  <si>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</si>
  <si>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</si>
  <si>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</si>
  <si>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</si>
  <si>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</si>
  <si>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</si>
  <si>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</si>
  <si>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</si>
  <si>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</si>
  <si>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</si>
  <si>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</si>
  <si>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</si>
  <si>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</si>
  <si>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</si>
  <si>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</si>
  <si>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</si>
  <si>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</si>
  <si>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</si>
  <si>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</si>
  <si>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</si>
  <si>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</si>
  <si>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</si>
  <si>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</si>
  <si>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</si>
  <si>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</si>
  <si>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</si>
  <si>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</si>
  <si>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</si>
  <si>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</si>
  <si>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</si>
  <si>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</si>
  <si>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</si>
  <si>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</si>
  <si>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</si>
  <si>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</si>
  <si>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</si>
  <si>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</si>
  <si>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</si>
  <si>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</si>
  <si>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</si>
  <si>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</si>
  <si>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</si>
  <si>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</si>
  <si>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</si>
  <si>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</si>
  <si>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</si>
  <si>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</si>
  <si>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</si>
  <si>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</si>
  <si>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</si>
  <si>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</si>
  <si>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</si>
  <si>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</si>
  <si>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</si>
  <si>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</si>
  <si>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</si>
  <si>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</si>
  <si>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</si>
  <si>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</si>
  <si>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</si>
  <si>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</si>
  <si>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</si>
  <si>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</si>
  <si>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</si>
  <si>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</si>
  <si>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</si>
  <si>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</si>
  <si>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</si>
  <si>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</si>
  <si>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</si>
  <si>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</si>
  <si>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</si>
  <si>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</si>
  <si>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</si>
  <si>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</si>
  <si>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</si>
  <si>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</si>
  <si>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</si>
  <si>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</si>
  <si>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</si>
  <si>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</si>
  <si>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</si>
  <si>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</si>
  <si>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</si>
  <si>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</si>
  <si>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</si>
  <si>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</si>
  <si>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</si>
  <si>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</si>
  <si>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</si>
  <si>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</si>
  <si>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</si>
  <si>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</si>
  <si>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</si>
  <si>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</si>
  <si>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</si>
  <si>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</si>
  <si>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</si>
  <si>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</si>
  <si>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</si>
  <si>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</si>
  <si>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</si>
  <si>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</si>
  <si>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</si>
  <si>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</si>
  <si>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</si>
  <si>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</si>
  <si>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</si>
  <si>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</si>
  <si>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</si>
  <si>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</si>
  <si>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</si>
  <si>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</si>
  <si>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</si>
  <si>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</si>
  <si>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</si>
  <si>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</si>
  <si>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</si>
  <si>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</si>
  <si>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</si>
  <si>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</si>
  <si>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</si>
  <si>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</si>
  <si>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</si>
  <si>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</si>
  <si>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</si>
  <si>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</si>
  <si>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</si>
  <si>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</si>
  <si>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</si>
  <si>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</si>
  <si>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</si>
  <si>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</si>
  <si>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</si>
  <si>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</si>
  <si>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</si>
  <si>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</si>
  <si>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</si>
  <si>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</si>
  <si>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</si>
  <si>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</si>
  <si>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</si>
  <si>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</si>
  <si>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</si>
  <si>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</si>
  <si>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</si>
  <si>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</si>
  <si>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</si>
  <si>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</si>
  <si>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</si>
  <si>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</si>
  <si>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</si>
  <si>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</si>
  <si>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</si>
  <si>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</si>
  <si>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</si>
  <si>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</si>
  <si>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</si>
  <si>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</si>
  <si>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</si>
  <si>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</si>
  <si>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</si>
  <si>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</si>
  <si>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</si>
  <si>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</si>
  <si>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</si>
  <si>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</si>
  <si>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</si>
  <si>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</si>
  <si>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</si>
  <si>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</si>
  <si>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</si>
  <si>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</si>
  <si>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</si>
  <si>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</si>
  <si>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</si>
  <si>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</si>
  <si>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</si>
  <si>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</si>
  <si>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</si>
  <si>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</si>
  <si>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</si>
  <si>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</si>
  <si>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</si>
  <si>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</si>
  <si>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</si>
  <si>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</si>
  <si>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</si>
  <si>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</si>
  <si>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</si>
  <si>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</si>
  <si>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</si>
  <si>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</si>
  <si>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</si>
  <si>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</si>
  <si>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</si>
  <si>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</si>
  <si>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</si>
  <si>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</si>
  <si>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</si>
  <si>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</si>
  <si>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</si>
  <si>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</si>
  <si>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</si>
  <si>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</si>
  <si>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</si>
  <si>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</si>
  <si>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</si>
  <si>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</si>
  <si>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</si>
  <si>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</si>
  <si>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</si>
  <si>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</si>
  <si>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</si>
  <si>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</si>
  <si>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</si>
  <si>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</si>
  <si>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</si>
  <si>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</si>
  <si>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</si>
  <si>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</si>
  <si>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</si>
  <si>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</si>
  <si>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</si>
  <si>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</si>
  <si>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</si>
  <si>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</si>
  <si>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</si>
  <si>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</si>
  <si>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</si>
  <si>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</si>
  <si>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</si>
  <si>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</si>
  <si>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</si>
  <si>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</si>
  <si>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</si>
  <si>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</si>
  <si>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</si>
  <si>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</si>
  <si>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</si>
  <si>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</si>
  <si>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</si>
  <si>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</si>
  <si>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</si>
  <si>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</si>
  <si>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</si>
  <si>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</si>
  <si>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</si>
  <si>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</si>
  <si>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</si>
  <si>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</si>
  <si>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</si>
  <si>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</si>
  <si>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</si>
  <si>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</si>
  <si>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</si>
  <si>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</si>
  <si>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</si>
  <si>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</si>
  <si>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</si>
  <si>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</si>
  <si>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</si>
  <si>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</si>
  <si>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</si>
  <si>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</si>
  <si>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</si>
  <si>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</si>
  <si>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</si>
  <si>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</si>
  <si>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</si>
  <si>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</si>
  <si>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</si>
  <si>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</si>
  <si>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</si>
  <si>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</si>
  <si>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</si>
  <si>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</si>
  <si>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</si>
  <si>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</si>
  <si>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</si>
  <si>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</si>
  <si>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</si>
  <si>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</si>
  <si>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</si>
  <si>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</si>
  <si>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</si>
  <si>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</si>
  <si>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</si>
  <si>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</si>
  <si>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</si>
  <si>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</si>
  <si>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</si>
  <si>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</si>
  <si>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</si>
  <si>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</si>
  <si>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</si>
  <si>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</si>
  <si>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</si>
  <si>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</si>
  <si>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</si>
  <si>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</si>
  <si>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</si>
  <si>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</si>
  <si>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</si>
  <si>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</si>
  <si>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</si>
  <si>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</si>
  <si>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</si>
  <si>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</si>
  <si>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</si>
  <si>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</si>
  <si>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</si>
  <si>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</si>
  <si>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</si>
  <si>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</si>
  <si>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</si>
  <si>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</si>
  <si>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</si>
  <si>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</si>
  <si>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</si>
  <si>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</si>
  <si>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</si>
  <si>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</si>
  <si>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</si>
  <si>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</si>
  <si>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</si>
  <si>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</si>
  <si>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</si>
  <si>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</si>
  <si>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</si>
  <si>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</si>
  <si>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</si>
  <si>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</si>
  <si>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</si>
  <si>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</si>
  <si>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</si>
  <si>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</si>
  <si>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</si>
  <si>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</si>
  <si>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</si>
  <si>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</si>
  <si>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</si>
  <si>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</si>
  <si>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</si>
  <si>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</si>
  <si>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</si>
  <si>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</si>
  <si>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</si>
  <si>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</si>
  <si>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</si>
  <si>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</si>
  <si>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</si>
  <si>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</si>
  <si>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</si>
  <si>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</si>
  <si>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</si>
  <si>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</si>
  <si>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</si>
  <si>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</si>
  <si>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</si>
  <si>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</si>
  <si>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</si>
  <si>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</si>
  <si>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</si>
  <si>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</si>
  <si>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</si>
  <si>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</si>
  <si>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</si>
  <si>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</si>
  <si>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</si>
  <si>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</si>
  <si>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</si>
  <si>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</si>
  <si>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</si>
  <si>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</si>
  <si>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</si>
  <si>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</si>
  <si>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</si>
  <si>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</si>
  <si>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</si>
  <si>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</si>
  <si>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</si>
  <si>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</si>
  <si>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</si>
  <si>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</si>
  <si>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</si>
  <si>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</si>
  <si>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</si>
  <si>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</si>
  <si>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</si>
  <si>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</si>
  <si>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</si>
  <si>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</si>
  <si>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</si>
  <si>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</si>
  <si>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</si>
  <si>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</si>
  <si>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</si>
  <si>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</si>
  <si>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</si>
  <si>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</si>
  <si>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</si>
  <si>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</si>
  <si>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</si>
  <si>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</si>
  <si>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</si>
  <si>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</si>
  <si>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</si>
  <si>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</si>
  <si>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</si>
  <si>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</si>
  <si>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</si>
  <si>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</si>
  <si>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</si>
  <si>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</si>
  <si>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</si>
  <si>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</si>
  <si>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</si>
  <si>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</si>
  <si>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</si>
  <si>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</si>
  <si>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</si>
  <si>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</si>
  <si>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</si>
  <si>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</si>
  <si>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</si>
  <si>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</si>
  <si>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</si>
  <si>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</si>
  <si>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</si>
  <si>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</si>
  <si>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</si>
  <si>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</si>
  <si>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</si>
  <si>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</si>
  <si>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</si>
  <si>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</si>
  <si>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</si>
  <si>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</si>
  <si>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</si>
  <si>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</si>
  <si>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</si>
  <si>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</si>
  <si>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</si>
  <si>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</si>
  <si>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</si>
  <si>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</si>
  <si>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</si>
  <si>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</si>
  <si>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</si>
  <si>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</si>
  <si>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</si>
  <si>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</si>
  <si>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</si>
  <si>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</si>
  <si>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</si>
  <si>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</si>
  <si>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</si>
  <si>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</si>
  <si>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</si>
  <si>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</si>
  <si>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</si>
  <si>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</si>
  <si>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</si>
  <si>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</si>
  <si>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</si>
  <si>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</si>
  <si>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</si>
  <si>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</si>
  <si>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</si>
  <si>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</si>
  <si>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</si>
  <si>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</si>
  <si>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</si>
  <si>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</si>
  <si>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</si>
  <si>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</si>
  <si>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</si>
  <si>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</si>
  <si>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</si>
  <si>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</si>
  <si>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</si>
  <si>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</si>
  <si>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</si>
  <si>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</si>
  <si>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</si>
  <si>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</si>
  <si>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</si>
  <si>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</si>
  <si>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</si>
  <si>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</si>
  <si>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</si>
  <si>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</si>
  <si>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</si>
  <si>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</si>
  <si>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</si>
  <si>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</si>
  <si>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</si>
  <si>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</si>
  <si>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</si>
  <si>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</si>
  <si>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</si>
  <si>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</si>
  <si>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</si>
  <si>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</si>
  <si>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</si>
  <si>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</si>
  <si>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</si>
  <si>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</si>
  <si>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</si>
  <si>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</si>
  <si>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</si>
  <si>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</si>
  <si>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</si>
  <si>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</si>
  <si>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</si>
  <si>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</si>
  <si>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</si>
  <si>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</si>
  <si>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</si>
  <si>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</si>
  <si>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</si>
  <si>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</si>
  <si>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</si>
  <si>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</si>
  <si>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</si>
  <si>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</si>
  <si>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</si>
  <si>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</si>
  <si>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</si>
  <si>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</si>
  <si>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</si>
  <si>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</si>
  <si>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</si>
  <si>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</si>
  <si>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</si>
  <si>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</si>
  <si>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</si>
  <si>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</si>
  <si>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</si>
  <si>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</si>
  <si>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</si>
  <si>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</si>
  <si>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</si>
  <si>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</si>
  <si>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</si>
  <si>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</si>
  <si>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</si>
  <si>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</si>
  <si>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</si>
  <si>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</si>
  <si>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</si>
  <si>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</si>
  <si>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</si>
  <si>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</si>
  <si>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</si>
  <si>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</si>
  <si>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</si>
  <si>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</si>
  <si>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</si>
  <si>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</si>
  <si>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</si>
  <si>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</si>
  <si>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</si>
  <si>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</si>
  <si>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</si>
  <si>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</si>
  <si>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</si>
  <si>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</si>
  <si>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</si>
  <si>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</si>
  <si>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</si>
  <si>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</si>
  <si>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</si>
  <si>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</si>
  <si>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</si>
  <si>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</si>
  <si>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</si>
  <si>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</si>
  <si>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</si>
  <si>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</si>
  <si>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</si>
  <si>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</si>
  <si>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</si>
  <si>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</si>
  <si>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</si>
  <si>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</si>
  <si>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</si>
  <si>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</si>
  <si>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</si>
  <si>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</si>
  <si>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</si>
  <si>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</si>
  <si>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</si>
  <si>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</si>
  <si>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</si>
  <si>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</si>
  <si>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</si>
  <si>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</si>
  <si>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</si>
  <si>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</si>
  <si>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</si>
  <si>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</si>
  <si>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</si>
  <si>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</si>
  <si>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</si>
  <si>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</si>
  <si>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</si>
  <si>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</si>
  <si>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</si>
  <si>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</si>
  <si>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</si>
  <si>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</si>
  <si>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</si>
  <si>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</si>
  <si>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</si>
  <si>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</si>
  <si>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</si>
  <si>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</si>
  <si>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</si>
  <si>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</si>
  <si>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</si>
  <si>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</si>
  <si>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</si>
  <si>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</si>
  <si>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</si>
  <si>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</si>
  <si>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</si>
  <si>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</si>
  <si>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</si>
  <si>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</si>
  <si>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</si>
  <si>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</si>
  <si>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</si>
  <si>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</si>
  <si>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</si>
  <si>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</si>
  <si>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</si>
  <si>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</si>
  <si>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</si>
  <si>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</si>
  <si>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</si>
  <si>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</si>
  <si>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</si>
  <si>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</si>
  <si>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</si>
  <si>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</si>
  <si>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</si>
  <si>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</si>
  <si>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</si>
  <si>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</si>
  <si>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</si>
  <si>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</si>
  <si>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</si>
  <si>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</si>
  <si>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</si>
  <si>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</si>
  <si>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</si>
  <si>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</si>
  <si>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</si>
  <si>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</si>
  <si>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</si>
  <si>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</si>
  <si>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</si>
  <si>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</si>
  <si>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</si>
  <si>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</si>
  <si>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</si>
  <si>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</si>
  <si>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</si>
  <si>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</si>
  <si>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</si>
  <si>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</si>
  <si>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</si>
  <si>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</si>
  <si>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</si>
  <si>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</si>
  <si>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</si>
  <si>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</si>
  <si>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</si>
  <si>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</si>
  <si>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</si>
  <si>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</si>
  <si>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</si>
  <si>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</si>
  <si>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</si>
  <si>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</si>
  <si>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</si>
  <si>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</si>
  <si>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</si>
  <si>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</si>
  <si>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</si>
  <si>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</si>
  <si>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</si>
  <si>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</si>
  <si>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</si>
  <si>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</si>
  <si>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</si>
  <si>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</si>
  <si>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</si>
  <si>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</si>
  <si>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</si>
  <si>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</si>
  <si>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</si>
  <si>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</si>
  <si>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</si>
  <si>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</si>
  <si>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</si>
  <si>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</si>
  <si>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</si>
  <si>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</si>
  <si>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</si>
  <si>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</si>
  <si>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</si>
  <si>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</si>
  <si>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</si>
  <si>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</si>
  <si>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</si>
  <si>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</si>
  <si>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</si>
  <si>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</si>
  <si>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</si>
  <si>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</si>
  <si>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</si>
  <si>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</si>
  <si>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</si>
  <si>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</si>
  <si>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</si>
  <si>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</si>
  <si>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</si>
  <si>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</si>
  <si>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</si>
  <si>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</si>
  <si>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</si>
  <si>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</si>
  <si>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</si>
  <si>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</si>
  <si>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</si>
  <si>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</si>
  <si>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</si>
  <si>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</si>
  <si>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</si>
  <si>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</si>
  <si>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</si>
  <si>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</si>
  <si>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</si>
  <si>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</si>
  <si>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</si>
  <si>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</si>
  <si>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</si>
  <si>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</si>
  <si>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</si>
  <si>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</si>
  <si>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</si>
  <si>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</si>
  <si>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</si>
  <si>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</si>
  <si>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</si>
  <si>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</si>
  <si>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</si>
  <si>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</si>
  <si>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</si>
  <si>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</si>
  <si>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</si>
  <si>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</si>
  <si>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</si>
  <si>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</si>
  <si>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</si>
  <si>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</si>
  <si>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</si>
  <si>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</si>
  <si>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</si>
  <si>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</si>
  <si>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</si>
  <si>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</si>
  <si>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</si>
  <si>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</si>
  <si>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</si>
  <si>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</si>
  <si>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</si>
  <si>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</si>
  <si>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</si>
  <si>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</si>
  <si>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</si>
  <si>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</si>
  <si>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</si>
  <si>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</si>
  <si>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</si>
  <si>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</si>
  <si>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</si>
  <si>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</si>
  <si>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</si>
  <si>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</si>
  <si>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</si>
  <si>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</si>
  <si>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</si>
  <si>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</si>
  <si>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</si>
  <si>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</si>
  <si>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</si>
  <si>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</si>
  <si>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</si>
  <si>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</si>
  <si>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</si>
  <si>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</si>
  <si>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</si>
  <si>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</si>
  <si>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</si>
  <si>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</si>
  <si>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</si>
  <si>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</si>
  <si>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</si>
  <si>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</si>
  <si>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</si>
  <si>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</si>
  <si>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</si>
  <si>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</si>
  <si>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</si>
  <si>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</si>
  <si>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</si>
  <si>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</si>
  <si>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</si>
  <si>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</si>
  <si>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</si>
  <si>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</si>
  <si>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</si>
  <si>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</si>
  <si>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</si>
  <si>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</si>
  <si>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</si>
  <si>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</si>
  <si>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</si>
  <si>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</si>
  <si>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</si>
  <si>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</si>
  <si>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</si>
  <si>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</si>
  <si>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</si>
  <si>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</si>
  <si>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</si>
  <si>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</si>
  <si>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</si>
  <si>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</si>
  <si>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</si>
  <si>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</si>
  <si>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</si>
  <si>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</si>
  <si>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</si>
  <si>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</si>
  <si>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</si>
  <si>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</si>
  <si>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</si>
  <si>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</si>
  <si>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</si>
  <si>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</si>
  <si>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</si>
  <si>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</si>
  <si>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</si>
  <si>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</si>
  <si>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</si>
  <si>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</si>
  <si>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</si>
  <si>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</si>
  <si>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</si>
  <si>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</si>
  <si>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</si>
  <si>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</si>
  <si>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</si>
  <si>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</si>
  <si>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</si>
  <si>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</si>
  <si>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</si>
  <si>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</si>
  <si>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</si>
  <si>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</si>
  <si>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</si>
  <si>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</si>
  <si>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</si>
  <si>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</si>
  <si>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</si>
  <si>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</si>
  <si>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</si>
  <si>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</si>
  <si>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</si>
  <si>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</si>
  <si>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</si>
  <si>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</si>
  <si>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</si>
  <si>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</si>
  <si>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</si>
  <si>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</si>
  <si>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</si>
  <si>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</si>
  <si>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</si>
  <si>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</si>
  <si>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</si>
  <si>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</si>
  <si>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</si>
  <si>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</si>
  <si>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</si>
  <si>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</si>
  <si>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</si>
  <si>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</si>
  <si>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</si>
  <si>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</si>
  <si>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</si>
  <si>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</si>
  <si>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</si>
  <si>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</si>
  <si>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</si>
  <si>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</si>
  <si>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</si>
  <si>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</si>
  <si>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</si>
  <si>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</si>
  <si>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</si>
  <si>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</si>
  <si>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</si>
  <si>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</si>
  <si>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</si>
  <si>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</si>
  <si>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</si>
  <si>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</si>
  <si>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</si>
  <si>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</si>
  <si>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</si>
  <si>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</si>
  <si>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</si>
  <si>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</si>
  <si>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</si>
  <si>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</si>
  <si>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</si>
  <si>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</si>
  <si>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</si>
  <si>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</si>
  <si>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</si>
  <si>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</si>
  <si>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</si>
  <si>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</si>
  <si>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</si>
  <si>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</si>
  <si>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</si>
  <si>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</si>
  <si>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</si>
  <si>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</si>
  <si>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</si>
  <si>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</si>
  <si>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</si>
  <si>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</si>
  <si>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</si>
  <si>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</si>
  <si>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</si>
  <si>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</si>
  <si>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</si>
  <si>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</si>
  <si>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</si>
  <si>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</si>
  <si>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</si>
  <si>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</si>
  <si>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</si>
  <si>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</si>
  <si>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</si>
  <si>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</si>
  <si>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</si>
  <si>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</si>
  <si>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</si>
  <si>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</si>
  <si>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</si>
  <si>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</si>
  <si>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</si>
  <si>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</si>
  <si>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</si>
  <si>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</si>
  <si>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</si>
  <si>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</si>
  <si>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</si>
  <si>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</si>
  <si>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</si>
  <si>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</si>
  <si>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</si>
  <si>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</si>
  <si>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</si>
  <si>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</si>
  <si>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</si>
  <si>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</si>
  <si>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</si>
  <si>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</si>
  <si>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</si>
  <si>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</si>
  <si>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</si>
  <si>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</si>
  <si>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</si>
  <si>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</si>
  <si>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</si>
  <si>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</si>
  <si>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</si>
  <si>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</si>
  <si>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</si>
  <si>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</si>
  <si>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</si>
  <si>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</si>
  <si>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</si>
  <si>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</si>
  <si>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</si>
  <si>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</si>
  <si>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</si>
  <si>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</si>
  <si>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</si>
  <si>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</si>
  <si>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</si>
  <si>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</si>
  <si>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</si>
  <si>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</si>
  <si>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</si>
  <si>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</si>
  <si>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</si>
  <si>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</si>
  <si>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</si>
  <si>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</si>
  <si>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</si>
  <si>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</si>
  <si>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</si>
  <si>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</si>
  <si>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</si>
  <si>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</si>
  <si>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</si>
  <si>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</si>
  <si>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</si>
  <si>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</si>
  <si>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</si>
  <si>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</si>
  <si>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</si>
  <si>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</si>
  <si>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</si>
  <si>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</si>
  <si>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</si>
  <si>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</si>
  <si>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</si>
  <si>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</si>
  <si>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</si>
  <si>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</si>
  <si>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</si>
  <si>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</si>
  <si>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</si>
  <si>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</si>
  <si>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</si>
  <si>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</si>
  <si>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</si>
  <si>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</si>
  <si>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</si>
  <si>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</si>
  <si>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</si>
  <si>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</si>
  <si>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</si>
  <si>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</si>
  <si>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</si>
  <si>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</si>
  <si>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</si>
  <si>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</si>
  <si>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</si>
  <si>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</si>
  <si>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</si>
  <si>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</si>
  <si>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</si>
  <si>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</si>
  <si>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</si>
  <si>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</si>
  <si>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</si>
  <si>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</si>
  <si>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</si>
  <si>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</si>
  <si>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</si>
  <si>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</si>
  <si>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</si>
  <si>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</si>
  <si>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</si>
  <si>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</si>
  <si>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</si>
  <si>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</si>
  <si>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</si>
  <si>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</si>
  <si>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</si>
  <si>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</si>
  <si>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</si>
  <si>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</si>
  <si>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</si>
  <si>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</si>
  <si>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</si>
  <si>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</si>
  <si>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</si>
  <si>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</si>
  <si>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</si>
  <si>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</si>
  <si>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</si>
  <si>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</si>
  <si>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</si>
  <si>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</si>
  <si>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</si>
  <si>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</si>
  <si>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</si>
  <si>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</si>
  <si>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</si>
  <si>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</si>
  <si>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</si>
  <si>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</si>
  <si>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</si>
  <si>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</si>
  <si>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</si>
  <si>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</si>
  <si>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</si>
  <si>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</si>
  <si>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</si>
  <si>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</si>
  <si>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</si>
  <si>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</si>
  <si>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</si>
  <si>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</si>
  <si>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</si>
  <si>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</si>
  <si>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</si>
  <si>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</si>
  <si>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</si>
  <si>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</si>
  <si>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</si>
  <si>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</si>
  <si>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</si>
  <si>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</si>
  <si>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</si>
  <si>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</si>
  <si>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</si>
  <si>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</si>
  <si>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</si>
  <si>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</si>
  <si>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</si>
  <si>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</si>
  <si>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</si>
  <si>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</si>
  <si>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</si>
  <si>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</si>
  <si>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</si>
  <si>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</si>
  <si>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</si>
  <si>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</si>
  <si>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</si>
  <si>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</si>
  <si>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</si>
  <si>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</si>
  <si>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</si>
  <si>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</si>
  <si>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</si>
  <si>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</si>
  <si>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</si>
  <si>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</si>
  <si>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</si>
  <si>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</si>
  <si>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</si>
  <si>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</si>
  <si>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</si>
  <si>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</si>
  <si>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</si>
  <si>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</si>
  <si>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</si>
  <si>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</si>
  <si>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</si>
  <si>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</si>
  <si>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</si>
  <si>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</si>
  <si>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</si>
  <si>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</si>
  <si>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</si>
  <si>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</si>
  <si>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</si>
  <si>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</si>
  <si>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</si>
  <si>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</si>
  <si>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</si>
  <si>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</si>
  <si>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</si>
  <si>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</si>
  <si>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</si>
  <si>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</si>
  <si>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</si>
  <si>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</si>
  <si>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</si>
  <si>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</si>
  <si>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</si>
  <si>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</si>
  <si>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</si>
  <si>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</si>
  <si>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</si>
  <si>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</si>
  <si>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</si>
  <si>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</si>
  <si>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</si>
  <si>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</si>
  <si>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</si>
  <si>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</si>
  <si>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</si>
  <si>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</si>
  <si>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</si>
  <si>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</si>
  <si>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</si>
  <si>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</si>
  <si>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</si>
  <si>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</si>
  <si>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</si>
  <si>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</si>
  <si>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</si>
  <si>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</si>
  <si>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</si>
  <si>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</si>
  <si>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</si>
  <si>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</si>
  <si>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</si>
  <si>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</si>
  <si>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</si>
  <si>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</si>
  <si>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</si>
  <si>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</si>
  <si>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</si>
  <si>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</si>
  <si>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</si>
  <si>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</si>
  <si>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</si>
  <si>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</si>
  <si>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</si>
  <si>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</si>
  <si>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</si>
  <si>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</si>
  <si>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</si>
  <si>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</si>
  <si>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</si>
  <si>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</si>
  <si>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</si>
  <si>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</si>
  <si>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</si>
  <si>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</si>
  <si>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</si>
  <si>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</si>
  <si>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</si>
  <si>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</si>
  <si>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</si>
  <si>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</si>
  <si>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</si>
  <si>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</si>
  <si>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</si>
  <si>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</si>
  <si>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</si>
  <si>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</si>
  <si>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</si>
  <si>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</si>
  <si>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</si>
  <si>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</si>
  <si>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</si>
  <si>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</si>
  <si>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</si>
  <si>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</si>
  <si>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</si>
  <si>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</si>
  <si>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</si>
  <si>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</si>
  <si>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</si>
  <si>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</si>
  <si>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</si>
  <si>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</si>
  <si>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</si>
  <si>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</si>
  <si>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</si>
  <si>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</si>
  <si>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</si>
  <si>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</si>
  <si>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</si>
  <si>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</si>
  <si>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</si>
  <si>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</si>
  <si>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</si>
  <si>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</si>
  <si>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</si>
  <si>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</si>
  <si>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</si>
  <si>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</si>
  <si>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</si>
  <si>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</si>
  <si>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</si>
  <si>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</si>
  <si>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</si>
  <si>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</si>
  <si>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</si>
  <si>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</si>
  <si>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</si>
  <si>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</si>
  <si>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</si>
  <si>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</si>
  <si>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</si>
  <si>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</si>
  <si>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</si>
  <si>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</si>
  <si>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</si>
  <si>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</si>
  <si>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</si>
  <si>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</si>
  <si>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</si>
  <si>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</si>
  <si>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</si>
  <si>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</si>
  <si>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</si>
  <si>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</si>
  <si>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</si>
  <si>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</si>
  <si>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</si>
  <si>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</si>
  <si>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</si>
  <si>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</si>
  <si>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</si>
  <si>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</si>
  <si>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</si>
  <si>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</si>
  <si>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</si>
  <si>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</si>
  <si>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</si>
  <si>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</si>
  <si>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</si>
  <si>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</si>
  <si>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</si>
  <si>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</si>
  <si>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</si>
  <si>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</si>
  <si>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</si>
  <si>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</si>
  <si>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</si>
  <si>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</si>
  <si>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</si>
  <si>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</si>
  <si>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</si>
  <si>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</si>
  <si>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</si>
  <si>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</si>
  <si>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</si>
  <si>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</si>
  <si>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</si>
  <si>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</si>
  <si>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</si>
  <si>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</si>
  <si>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</si>
  <si>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</si>
  <si>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</si>
  <si>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</si>
  <si>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</si>
  <si>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</si>
  <si>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</si>
  <si>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</si>
  <si>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</si>
  <si>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</si>
  <si>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</si>
  <si>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</si>
  <si>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</si>
  <si>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</si>
  <si>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</si>
  <si>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</si>
  <si>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</si>
  <si>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</si>
  <si>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</si>
  <si>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</si>
  <si>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</si>
  <si>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</si>
  <si>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</si>
  <si>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</si>
  <si>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</si>
  <si>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</si>
  <si>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</si>
  <si>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</si>
  <si>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</si>
  <si>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</si>
  <si>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</si>
  <si>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</si>
  <si>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</si>
  <si>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</si>
  <si>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</si>
  <si>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</si>
  <si>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</si>
  <si>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</si>
  <si>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</si>
  <si>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</si>
  <si>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</si>
  <si>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</si>
  <si>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</si>
  <si>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</si>
  <si>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</si>
  <si>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</si>
  <si>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</si>
  <si>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</si>
  <si>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</si>
  <si>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</si>
  <si>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</si>
  <si>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</si>
  <si>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</si>
  <si>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</si>
  <si>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</si>
  <si>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</si>
  <si>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</si>
  <si>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</si>
  <si>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</si>
  <si>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</si>
  <si>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</si>
  <si>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</si>
  <si>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</si>
  <si>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</si>
  <si>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</si>
  <si>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</si>
  <si>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</si>
  <si>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</si>
  <si>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</si>
  <si>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</si>
  <si>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</si>
  <si>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</si>
  <si>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</si>
  <si>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</si>
  <si>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</si>
  <si>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</si>
  <si>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</si>
  <si>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</si>
  <si>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</si>
  <si>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</si>
  <si>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</si>
  <si>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</si>
  <si>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</si>
  <si>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</si>
  <si>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</si>
  <si>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</si>
  <si>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</si>
  <si>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</si>
  <si>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</si>
  <si>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</si>
  <si>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</si>
  <si>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</si>
  <si>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</si>
  <si>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</si>
  <si>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</si>
  <si>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</si>
  <si>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</si>
  <si>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</si>
  <si>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</si>
  <si>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</si>
  <si>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</si>
  <si>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</si>
  <si>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</si>
  <si>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</si>
  <si>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</si>
  <si>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</si>
  <si>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</si>
  <si>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</si>
  <si>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</si>
  <si>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</si>
  <si>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</si>
  <si>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</si>
  <si>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</si>
  <si>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</si>
  <si>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</si>
  <si>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</si>
  <si>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</si>
  <si>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</si>
  <si>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</si>
  <si>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</si>
  <si>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</si>
  <si>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</si>
  <si>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</si>
  <si>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</si>
  <si>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</si>
  <si>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</si>
  <si>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</si>
  <si>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</si>
  <si>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</si>
  <si>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</si>
  <si>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</si>
  <si>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</si>
  <si>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</si>
  <si>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</si>
  <si>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</si>
  <si>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</si>
  <si>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</si>
  <si>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</si>
  <si>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</si>
  <si>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</si>
  <si>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</si>
  <si>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</si>
  <si>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</si>
  <si>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</si>
  <si>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</si>
  <si>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</si>
  <si>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</si>
  <si>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</si>
  <si>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</si>
  <si>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</si>
  <si>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</si>
  <si>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</si>
  <si>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</si>
  <si>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</si>
  <si>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</si>
  <si>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</si>
  <si>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</si>
  <si>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</si>
  <si>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</si>
  <si>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</si>
  <si>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</si>
  <si>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</si>
  <si>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</si>
  <si>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</si>
  <si>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</si>
  <si>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</si>
  <si>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</si>
  <si>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</si>
  <si>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</si>
  <si>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</si>
  <si>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</si>
  <si>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</si>
  <si>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</si>
  <si>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</si>
  <si>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</si>
  <si>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</si>
  <si>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</si>
  <si>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</si>
  <si>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</si>
  <si>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</si>
  <si>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</si>
  <si>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</si>
  <si>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</si>
  <si>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</si>
  <si>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</si>
  <si>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</si>
  <si>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</si>
  <si>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</si>
  <si>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</si>
  <si>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</si>
  <si>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</si>
  <si>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</si>
  <si>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</si>
  <si>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</si>
  <si>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</si>
  <si>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</si>
  <si>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</si>
  <si>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</si>
  <si>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</si>
  <si>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</si>
  <si>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</si>
  <si>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</si>
  <si>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</si>
  <si>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</si>
  <si>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</si>
  <si>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</si>
  <si>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</si>
  <si>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</si>
  <si>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</si>
  <si>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</si>
  <si>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</si>
  <si>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</si>
  <si>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</si>
  <si>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</si>
  <si>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</si>
  <si>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</si>
  <si>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</si>
  <si>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</si>
  <si>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</si>
  <si>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</si>
  <si>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</si>
  <si>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</si>
  <si>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</si>
  <si>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</si>
  <si>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</si>
  <si>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</si>
  <si>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</si>
  <si>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</si>
  <si>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</si>
  <si>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</si>
  <si>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</si>
  <si>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</si>
  <si>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</si>
  <si>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</si>
  <si>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</si>
  <si>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</si>
  <si>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</si>
  <si>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</si>
  <si>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</si>
  <si>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</si>
  <si>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</si>
  <si>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</si>
  <si>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</si>
  <si>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</si>
  <si>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</si>
  <si>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</si>
  <si>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</si>
  <si>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</si>
  <si>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</si>
  <si>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</si>
  <si>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</si>
  <si>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</si>
  <si>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</si>
  <si>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</si>
  <si>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</si>
  <si>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</si>
  <si>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</si>
  <si>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</si>
  <si>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</si>
  <si>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</si>
  <si>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</si>
  <si>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</si>
  <si>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</si>
  <si>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</si>
  <si>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</si>
  <si>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</si>
  <si>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</si>
  <si>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</si>
  <si>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</si>
  <si>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</si>
  <si>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</si>
  <si>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</si>
  <si>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</si>
  <si>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</si>
  <si>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</si>
  <si>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</si>
  <si>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</si>
  <si>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</si>
  <si>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</si>
  <si>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</si>
  <si>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</si>
  <si>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</si>
  <si>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</si>
  <si>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</si>
  <si>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</si>
  <si>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</si>
  <si>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</si>
  <si>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</si>
  <si>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</si>
  <si>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</si>
  <si>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</si>
  <si>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</si>
  <si>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</si>
  <si>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</si>
  <si>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</si>
  <si>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</si>
  <si>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</si>
  <si>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</si>
  <si>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</si>
  <si>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</si>
  <si>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</si>
  <si>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</si>
  <si>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</si>
  <si>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</si>
  <si>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</si>
  <si>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</si>
  <si>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</si>
  <si>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</si>
  <si>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</si>
  <si>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</si>
  <si>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</si>
  <si>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</si>
  <si>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</si>
  <si>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</si>
  <si>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</si>
  <si>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</si>
  <si>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</si>
  <si>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</si>
  <si>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</si>
  <si>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</si>
  <si>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</si>
  <si>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</si>
  <si>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</si>
  <si>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</si>
  <si>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</si>
  <si>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</si>
  <si>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</si>
  <si>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</si>
  <si>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</si>
  <si>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</si>
  <si>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</si>
  <si>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</si>
  <si>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</si>
  <si>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</si>
  <si>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</si>
  <si>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</si>
  <si>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</si>
  <si>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</si>
  <si>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</si>
  <si>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</si>
  <si>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</si>
  <si>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</si>
  <si>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</si>
  <si>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</si>
  <si>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</si>
  <si>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</si>
  <si>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</si>
  <si>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</si>
  <si>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</si>
  <si>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</si>
  <si>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</si>
  <si>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</si>
  <si>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</si>
  <si>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</si>
  <si>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</si>
  <si>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</si>
  <si>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</si>
  <si>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</si>
  <si>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</si>
  <si>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</si>
  <si>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</si>
  <si>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</si>
  <si>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</si>
  <si>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</si>
  <si>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</si>
  <si>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</si>
  <si>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</si>
  <si>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</si>
  <si>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</si>
  <si>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</si>
  <si>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</si>
  <si>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</si>
  <si>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</si>
  <si>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</si>
  <si>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</si>
  <si>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</si>
  <si>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</si>
  <si>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</si>
  <si>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</si>
  <si>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</si>
  <si>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</si>
  <si>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</si>
  <si>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</si>
  <si>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</si>
  <si>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</si>
  <si>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</si>
  <si>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</si>
  <si>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</si>
  <si>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</si>
  <si>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</si>
  <si>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</si>
  <si>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</si>
  <si>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</si>
  <si>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</si>
  <si>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</si>
  <si>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</si>
  <si>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</si>
  <si>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</si>
  <si>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</si>
  <si>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</si>
  <si>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</si>
  <si>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</si>
  <si>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</si>
  <si>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</si>
  <si>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</si>
  <si>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</si>
  <si>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</si>
  <si>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</si>
  <si>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</si>
  <si>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</si>
  <si>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</si>
  <si>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</si>
  <si>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</si>
  <si>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</si>
  <si>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</si>
  <si>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</si>
  <si>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</si>
  <si>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</si>
  <si>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</si>
  <si>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</si>
  <si>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</si>
  <si>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</si>
  <si>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</si>
  <si>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</si>
  <si>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</si>
  <si>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</si>
  <si>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</si>
  <si>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</si>
  <si>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</si>
  <si>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</si>
  <si>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</si>
  <si>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</si>
  <si>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</si>
  <si>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</si>
  <si>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</si>
  <si>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</si>
  <si>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</si>
  <si>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</si>
  <si>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</si>
  <si>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</si>
  <si>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</si>
  <si>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</si>
  <si>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</si>
  <si>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</si>
  <si>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</si>
  <si>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</si>
  <si>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</si>
  <si>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</si>
  <si>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</si>
  <si>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</si>
  <si>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</si>
  <si>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</si>
  <si>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</si>
  <si>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</si>
  <si>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</si>
  <si>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</si>
  <si>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</si>
  <si>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</si>
  <si>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</si>
  <si>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</si>
  <si>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</si>
  <si>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</si>
  <si>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</si>
  <si>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</si>
  <si>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</si>
  <si>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</si>
  <si>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</si>
  <si>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</si>
  <si>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</si>
  <si>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</si>
  <si>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</si>
  <si>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</si>
  <si>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</si>
  <si>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</si>
  <si>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</si>
  <si>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</si>
  <si>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</si>
  <si>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</si>
  <si>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</si>
  <si>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</si>
  <si>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</si>
  <si>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</si>
  <si>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</si>
  <si>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</si>
  <si>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</si>
  <si>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</si>
  <si>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</si>
  <si>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</si>
  <si>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</si>
  <si>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</si>
  <si>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</si>
  <si>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</si>
  <si>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</si>
  <si>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</si>
  <si>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</si>
  <si>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</si>
  <si>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</si>
  <si>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</si>
  <si>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</si>
  <si>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</si>
  <si>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</si>
  <si>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</si>
  <si>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</si>
  <si>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</si>
  <si>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</si>
  <si>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</si>
  <si>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</si>
  <si>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</si>
  <si>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</si>
  <si>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</si>
  <si>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</si>
  <si>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</si>
  <si>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</si>
  <si>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</si>
  <si>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</si>
  <si>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</si>
  <si>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</si>
  <si>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</si>
  <si>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</si>
  <si>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</si>
  <si>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</si>
  <si>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</si>
  <si>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</si>
  <si>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</si>
  <si>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</si>
  <si>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</si>
  <si>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</si>
  <si>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</si>
  <si>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</si>
  <si>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</si>
  <si>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</si>
  <si>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</si>
  <si>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</si>
  <si>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</si>
  <si>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</si>
  <si>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</si>
  <si>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</si>
  <si>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</si>
  <si>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</si>
  <si>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</si>
  <si>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</si>
  <si>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</si>
  <si>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</si>
  <si>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</si>
  <si>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</si>
  <si>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</si>
  <si>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</si>
  <si>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</si>
  <si>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</si>
  <si>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</si>
  <si>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</si>
  <si>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</si>
  <si>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</si>
  <si>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</si>
  <si>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</si>
  <si>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</si>
  <si>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</si>
  <si>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</si>
  <si>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</si>
  <si>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</si>
  <si>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</si>
  <si>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</si>
  <si>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</si>
  <si>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</si>
  <si>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</si>
  <si>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</si>
  <si>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</si>
  <si>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</si>
  <si>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</si>
  <si>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</si>
  <si>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</si>
  <si>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</si>
  <si>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</si>
  <si>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</si>
  <si>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</si>
  <si>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</si>
  <si>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</si>
  <si>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</si>
  <si>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</si>
  <si>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</si>
  <si>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</si>
  <si>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</si>
  <si>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</si>
  <si>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</si>
  <si>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</si>
  <si>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</si>
  <si>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</si>
  <si>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</si>
  <si>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</si>
  <si>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</si>
  <si>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</si>
  <si>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</si>
  <si>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</si>
  <si>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</si>
  <si>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</si>
  <si>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</si>
  <si>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</si>
  <si>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</si>
  <si>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</si>
  <si>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</si>
  <si>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</si>
  <si>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</si>
  <si>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</si>
  <si>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</si>
  <si>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</si>
  <si>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</si>
  <si>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</si>
  <si>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</si>
  <si>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</si>
  <si>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</si>
  <si>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</si>
  <si>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</si>
  <si>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</si>
  <si>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</si>
  <si>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</si>
  <si>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</si>
  <si>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</si>
  <si>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</si>
  <si>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</si>
  <si>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</si>
  <si>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</si>
  <si>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</si>
  <si>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</si>
  <si>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</si>
  <si>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</si>
  <si>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</si>
  <si>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</si>
  <si>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</si>
  <si>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</si>
  <si>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</si>
  <si>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</si>
  <si>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</si>
  <si>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</si>
  <si>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</si>
  <si>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</si>
  <si>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</si>
  <si>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</si>
  <si>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</si>
  <si>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</si>
  <si>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</si>
  <si>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</si>
  <si>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</si>
  <si>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</si>
  <si>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</si>
  <si>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</si>
  <si>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</si>
  <si>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</si>
  <si>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</si>
  <si>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</si>
  <si>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</si>
  <si>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</si>
  <si>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</si>
  <si>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</si>
  <si>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</si>
  <si>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</si>
  <si>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</si>
  <si>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</si>
  <si>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</si>
  <si>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</si>
  <si>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</si>
  <si>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</si>
  <si>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</si>
  <si>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</si>
  <si>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</si>
  <si>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</si>
  <si>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</si>
  <si>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</si>
  <si>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</si>
  <si>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</si>
  <si>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</si>
  <si>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</si>
  <si>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</si>
  <si>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</si>
  <si>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</si>
  <si>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</si>
  <si>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</si>
  <si>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</si>
  <si>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</si>
  <si>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</si>
  <si>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</si>
  <si>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</si>
  <si>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</si>
  <si>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</si>
  <si>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</si>
  <si>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</si>
  <si>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</si>
  <si>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</si>
  <si>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</si>
  <si>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</si>
  <si>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</si>
  <si>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</si>
  <si>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</si>
  <si>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</si>
  <si>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</si>
  <si>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</si>
  <si>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</si>
  <si>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</si>
  <si>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</si>
  <si>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</si>
  <si>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</si>
  <si>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</si>
  <si>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</si>
  <si>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</si>
  <si>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</si>
  <si>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</si>
  <si>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</si>
  <si>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</si>
  <si>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</si>
  <si>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</si>
  <si>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</si>
  <si>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</si>
  <si>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</si>
  <si>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</si>
  <si>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</si>
  <si>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</si>
  <si>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</si>
  <si>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</si>
  <si>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</si>
  <si>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</si>
  <si>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</si>
  <si>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</si>
  <si>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</si>
  <si>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</si>
  <si>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</si>
  <si>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</si>
  <si>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</si>
  <si>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</si>
  <si>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</si>
  <si>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</si>
  <si>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</si>
  <si>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</si>
  <si>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</si>
  <si>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</si>
  <si>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</si>
  <si>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</si>
  <si>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</si>
  <si>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</si>
  <si>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</si>
  <si>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</si>
  <si>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</si>
  <si>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</si>
  <si>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</si>
  <si>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</si>
  <si>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</si>
  <si>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</si>
  <si>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</si>
  <si>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</si>
  <si>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</si>
  <si>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</si>
  <si>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</si>
  <si>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</si>
  <si>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</si>
  <si>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</si>
  <si>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</si>
  <si>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</si>
  <si>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</si>
  <si>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</si>
  <si>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</si>
  <si>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</si>
  <si>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</si>
  <si>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</si>
  <si>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</si>
  <si>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</si>
  <si>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</si>
  <si>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</si>
  <si>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</si>
  <si>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</si>
  <si>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</si>
  <si>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</si>
  <si>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</si>
  <si>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</si>
  <si>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</si>
  <si>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</si>
  <si>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</si>
  <si>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</si>
  <si>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</si>
  <si>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</si>
  <si>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</si>
  <si>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</si>
  <si>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</si>
  <si>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</si>
  <si>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</si>
  <si>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</si>
  <si>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</si>
  <si>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</si>
  <si>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</si>
  <si>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</si>
  <si>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</si>
  <si>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</si>
  <si>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</si>
  <si>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</si>
  <si>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</si>
  <si>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</si>
  <si>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</si>
  <si>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</si>
  <si>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</si>
  <si>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</si>
  <si>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</si>
  <si>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</si>
  <si>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</si>
  <si>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</si>
  <si>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</si>
  <si>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</si>
  <si>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</si>
  <si>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</si>
  <si>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</si>
  <si>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</si>
  <si>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</si>
  <si>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</si>
  <si>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</si>
  <si>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</si>
  <si>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</si>
  <si>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</si>
  <si>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</si>
  <si>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</si>
  <si>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</si>
  <si>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</si>
  <si>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</si>
  <si>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</si>
  <si>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</si>
  <si>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</si>
  <si>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</si>
  <si>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</si>
  <si>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</si>
  <si>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</si>
  <si>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</si>
  <si>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</si>
  <si>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</si>
  <si>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</si>
  <si>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</si>
  <si>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</si>
  <si>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</si>
  <si>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</si>
  <si>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</si>
  <si>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</si>
  <si>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</si>
  <si>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</si>
  <si>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</si>
  <si>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</si>
  <si>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</si>
  <si>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</si>
  <si>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</si>
  <si>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</si>
  <si>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</si>
  <si>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</si>
  <si>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</si>
  <si>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</si>
  <si>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</si>
  <si>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</si>
  <si>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</si>
  <si>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</si>
  <si>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</si>
  <si>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</si>
  <si>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</si>
  <si>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</si>
  <si>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</si>
  <si>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</si>
  <si>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</si>
  <si>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</si>
  <si>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</si>
  <si>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</si>
  <si>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</si>
  <si>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</si>
  <si>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</si>
  <si>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</si>
  <si>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</si>
  <si>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</si>
  <si>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</si>
  <si>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</si>
  <si>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</si>
  <si>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</si>
  <si>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</si>
  <si>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</si>
  <si>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</si>
  <si>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</si>
  <si>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</si>
  <si>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</si>
  <si>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</si>
  <si>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</si>
  <si>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</si>
  <si>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</si>
  <si>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</si>
  <si>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</si>
  <si>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</si>
  <si>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</si>
  <si>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</si>
  <si>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</si>
  <si>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</si>
  <si>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</si>
  <si>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</si>
  <si>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</si>
  <si>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</si>
  <si>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</si>
  <si>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</si>
  <si>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</si>
  <si>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</si>
  <si>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</si>
  <si>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</si>
  <si>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</si>
  <si>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</si>
  <si>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</si>
  <si>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</si>
  <si>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</si>
  <si>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</si>
  <si>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</si>
  <si>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</si>
  <si>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</si>
  <si>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</si>
  <si>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</si>
  <si>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</si>
  <si>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</si>
  <si>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</si>
  <si>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</si>
  <si>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</si>
  <si>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</si>
  <si>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</si>
  <si>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</si>
  <si>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</si>
  <si>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</si>
  <si>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</si>
  <si>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</si>
  <si>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</si>
  <si>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</si>
  <si>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</si>
  <si>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</si>
  <si>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</si>
  <si>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</si>
  <si>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</si>
  <si>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</si>
  <si>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</si>
  <si>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</si>
  <si>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</si>
  <si>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</si>
  <si>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</si>
  <si>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</si>
  <si>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</si>
  <si>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</si>
  <si>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</si>
  <si>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</si>
  <si>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</si>
  <si>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</si>
  <si>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</si>
  <si>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</si>
  <si>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</si>
  <si>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</si>
  <si>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</si>
  <si>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</si>
  <si>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</si>
  <si>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</si>
  <si>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</si>
  <si>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</si>
  <si>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</si>
  <si>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</si>
  <si>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</si>
  <si>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</si>
  <si>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</si>
  <si>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</si>
  <si>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</si>
  <si>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</si>
  <si>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</si>
  <si>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</si>
  <si>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</si>
  <si>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</si>
  <si>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</si>
  <si>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</si>
  <si>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</si>
  <si>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</si>
  <si>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</si>
  <si>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</si>
  <si>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</si>
  <si>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</si>
  <si>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</si>
  <si>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</si>
  <si>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</si>
  <si>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</si>
  <si>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</si>
  <si>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</si>
  <si>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</si>
  <si>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</si>
  <si>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</si>
  <si>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</si>
  <si>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</si>
  <si>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</si>
  <si>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</si>
  <si>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</si>
  <si>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</si>
  <si>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</si>
  <si>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</si>
  <si>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</si>
  <si>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</si>
  <si>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</si>
  <si>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</si>
  <si>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</si>
  <si>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</si>
  <si>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</si>
  <si>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</si>
  <si>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</si>
  <si>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</si>
  <si>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</si>
  <si>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</si>
  <si>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</si>
  <si>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</si>
  <si>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</si>
  <si>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</si>
  <si>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</si>
  <si>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</si>
  <si>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</si>
  <si>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</si>
  <si>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</si>
  <si>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</si>
  <si>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</si>
  <si>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</si>
  <si>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</si>
  <si>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</si>
  <si>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</si>
  <si>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</si>
  <si>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</si>
  <si>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</si>
  <si>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</si>
  <si>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</si>
  <si>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</si>
  <si>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</si>
  <si>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</si>
  <si>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</si>
  <si>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</si>
  <si>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</si>
  <si>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</si>
  <si>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</si>
  <si>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</si>
  <si>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</si>
  <si>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</si>
  <si>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</si>
  <si>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</si>
  <si>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</si>
  <si>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</si>
  <si>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</si>
  <si>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</si>
  <si>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</si>
  <si>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</si>
  <si>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</si>
  <si>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</si>
  <si>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</si>
  <si>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</si>
  <si>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</si>
  <si>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</si>
  <si>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</si>
  <si>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</si>
  <si>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</si>
  <si>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</si>
  <si>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</si>
  <si>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</si>
  <si>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</si>
  <si>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</si>
  <si>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</si>
  <si>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</si>
  <si>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</si>
  <si>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</si>
  <si>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</si>
  <si>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</si>
  <si>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</si>
  <si>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</si>
  <si>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</si>
  <si>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</si>
  <si>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</si>
  <si>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</si>
  <si>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</si>
  <si>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</si>
  <si>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</si>
  <si>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</si>
  <si>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</si>
  <si>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</si>
  <si>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</si>
  <si>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</si>
  <si>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</si>
  <si>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</si>
  <si>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</si>
  <si>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</si>
  <si>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</si>
  <si>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</si>
  <si>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</si>
  <si>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</si>
  <si>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</si>
  <si>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</si>
  <si>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</si>
  <si>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</si>
  <si>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</si>
  <si>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</si>
  <si>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</si>
  <si>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</si>
  <si>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</si>
  <si>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</si>
  <si>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</si>
  <si>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</si>
  <si>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</si>
  <si>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</si>
  <si>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</si>
  <si>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</si>
  <si>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</si>
  <si>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</si>
  <si>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</si>
  <si>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</si>
  <si>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</si>
  <si>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</si>
  <si>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</si>
  <si>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</si>
  <si>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</si>
  <si>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</si>
  <si>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</si>
  <si>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</si>
  <si>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</si>
  <si>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</si>
  <si>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</si>
  <si>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</si>
  <si>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</si>
  <si>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</si>
  <si>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</si>
  <si>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</si>
  <si>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</si>
  <si>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</si>
  <si>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</si>
  <si>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</si>
  <si>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</si>
  <si>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</si>
  <si>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</si>
  <si>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</si>
  <si>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</si>
  <si>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</si>
  <si>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</si>
  <si>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</si>
  <si>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</si>
  <si>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</si>
  <si>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</si>
  <si>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</si>
  <si>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</si>
  <si>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</si>
  <si>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</si>
  <si>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</si>
  <si>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</si>
  <si>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</si>
  <si>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</si>
  <si>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</si>
  <si>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</si>
  <si>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</si>
  <si>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</si>
  <si>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</si>
  <si>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</si>
  <si>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</si>
  <si>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</si>
  <si>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</si>
  <si>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</si>
  <si>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</si>
  <si>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</si>
  <si>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</si>
  <si>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</si>
  <si>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</si>
  <si>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</si>
  <si>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</si>
  <si>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</si>
  <si>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</si>
  <si>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</si>
  <si>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</si>
  <si>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</si>
  <si>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</si>
  <si>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</si>
  <si>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</si>
  <si>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</si>
  <si>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</si>
  <si>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</si>
  <si>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</si>
  <si>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</si>
  <si>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</si>
  <si>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</si>
  <si>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</si>
  <si>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</si>
  <si>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</si>
  <si>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</si>
  <si>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</si>
  <si>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</si>
  <si>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</si>
  <si>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</si>
  <si>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</si>
  <si>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</si>
  <si>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</si>
  <si>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</si>
  <si>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</si>
  <si>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</si>
  <si>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</si>
  <si>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</si>
  <si>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</si>
  <si>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</si>
  <si>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</si>
  <si>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</si>
  <si>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</si>
  <si>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</si>
  <si>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</si>
  <si>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</si>
  <si>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</si>
  <si>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</si>
  <si>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</si>
  <si>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</si>
  <si>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</si>
  <si>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</si>
  <si>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</si>
  <si>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</si>
  <si>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</si>
  <si>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</si>
  <si>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</si>
  <si>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</si>
  <si>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</si>
  <si>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</si>
  <si>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</si>
  <si>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</si>
  <si>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</si>
  <si>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</si>
  <si>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</si>
  <si>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</si>
  <si>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</si>
  <si>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</si>
  <si>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</si>
  <si>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</si>
  <si>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</si>
  <si>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</si>
  <si>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</si>
  <si>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</si>
  <si>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</si>
  <si>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</si>
  <si>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</si>
  <si>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</si>
  <si>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</si>
  <si>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</si>
  <si>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</si>
  <si>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</si>
  <si>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</si>
  <si>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</si>
  <si>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</si>
  <si>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</si>
  <si>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</si>
  <si>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</si>
  <si>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</si>
  <si>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</si>
  <si>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</si>
  <si>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</si>
  <si>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</si>
  <si>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</si>
  <si>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</si>
  <si>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</si>
  <si>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</si>
  <si>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</si>
  <si>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</si>
  <si>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</si>
  <si>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</si>
  <si>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</si>
  <si>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</si>
  <si>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</si>
  <si>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</si>
  <si>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</si>
  <si>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</si>
  <si>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</si>
  <si>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</si>
  <si>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</si>
  <si>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</si>
  <si>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</si>
  <si>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</si>
  <si>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</si>
  <si>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</si>
  <si>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</si>
  <si>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</si>
  <si>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</si>
  <si>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</si>
  <si>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</si>
  <si>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</si>
  <si>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</si>
  <si>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</si>
  <si>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</si>
  <si>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</si>
  <si>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</si>
  <si>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</si>
  <si>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</si>
  <si>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</si>
  <si>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</si>
  <si>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</si>
  <si>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</si>
  <si>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</si>
  <si>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</si>
  <si>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</si>
  <si>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</si>
  <si>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</si>
  <si>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</si>
  <si>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</si>
  <si>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</si>
  <si>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</si>
  <si>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</si>
  <si>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</si>
  <si>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</si>
  <si>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</si>
  <si>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</si>
  <si>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</si>
  <si>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</si>
  <si>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</si>
  <si>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</si>
  <si>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</si>
  <si>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</si>
  <si>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</si>
  <si>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</si>
  <si>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</si>
  <si>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</si>
  <si>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</si>
  <si>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</si>
  <si>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</si>
  <si>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</si>
  <si>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</si>
  <si>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</si>
  <si>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</si>
  <si>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</si>
  <si>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</si>
  <si>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</si>
  <si>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</si>
  <si>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</si>
  <si>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</si>
  <si>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</si>
  <si>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</si>
  <si>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</si>
  <si>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</si>
  <si>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</si>
  <si>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</si>
  <si>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</si>
  <si>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</si>
  <si>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</si>
  <si>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</si>
  <si>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</si>
  <si>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</si>
  <si>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</si>
  <si>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</si>
  <si>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</si>
  <si>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</si>
  <si>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</si>
  <si>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</si>
  <si>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</si>
  <si>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</si>
  <si>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</si>
  <si>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</si>
  <si>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</si>
  <si>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</si>
  <si>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</si>
  <si>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</si>
  <si>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</si>
  <si>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</si>
  <si>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</si>
  <si>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</si>
  <si>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</si>
  <si>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</si>
  <si>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</si>
  <si>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</si>
  <si>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</si>
  <si>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</si>
  <si>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</si>
  <si>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</si>
  <si>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</si>
  <si>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</si>
  <si>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</si>
  <si>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</si>
  <si>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</si>
  <si>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</si>
  <si>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</si>
  <si>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</si>
  <si>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</si>
  <si>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</si>
  <si>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</si>
  <si>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</si>
  <si>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</si>
  <si>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</si>
  <si>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</si>
  <si>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</si>
  <si>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</si>
  <si>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</si>
  <si>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</si>
  <si>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</si>
  <si>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</si>
  <si>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</si>
  <si>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</si>
  <si>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</si>
  <si>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</si>
  <si>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</si>
  <si>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</si>
  <si>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</si>
  <si>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</si>
  <si>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</si>
  <si>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</si>
  <si>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</si>
  <si>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</si>
  <si>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</si>
  <si>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</si>
  <si>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</si>
  <si>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</si>
  <si>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</si>
  <si>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</si>
  <si>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</si>
  <si>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</si>
  <si>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</si>
  <si>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</si>
  <si>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</si>
  <si>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</si>
  <si>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</si>
  <si>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</si>
  <si>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</si>
  <si>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</si>
  <si>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</si>
  <si>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</si>
  <si>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</si>
  <si>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</si>
  <si>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</si>
  <si>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</si>
  <si>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</si>
  <si>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</si>
  <si>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</si>
  <si>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</si>
  <si>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</si>
  <si>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</si>
  <si>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</si>
  <si>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</si>
  <si>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</si>
  <si>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</si>
  <si>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</si>
  <si>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</si>
  <si>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</si>
  <si>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</si>
  <si>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</si>
  <si>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</si>
  <si>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</si>
  <si>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</si>
  <si>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</si>
  <si>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</si>
  <si>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</si>
  <si>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</si>
  <si>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</si>
  <si>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</si>
  <si>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</si>
  <si>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</si>
  <si>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</si>
  <si>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</si>
  <si>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</si>
  <si>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</si>
  <si>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</si>
  <si>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</si>
  <si>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</si>
  <si>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</si>
  <si>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</si>
  <si>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</si>
  <si>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</si>
  <si>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</si>
  <si>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</si>
  <si>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</si>
  <si>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</si>
  <si>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</si>
  <si>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</si>
  <si>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</si>
  <si>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</si>
  <si>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</si>
  <si>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</si>
  <si>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</si>
  <si>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</si>
  <si>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</si>
  <si>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</si>
  <si>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</si>
  <si>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</si>
  <si>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</si>
  <si>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</si>
  <si>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</si>
  <si>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</si>
  <si>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</si>
  <si>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</si>
  <si>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</si>
  <si>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</si>
  <si>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</si>
  <si>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</si>
  <si>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</si>
  <si>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</si>
  <si>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</si>
  <si>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</si>
  <si>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</si>
  <si>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</si>
  <si>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</si>
  <si>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</si>
  <si>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</si>
  <si>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</si>
  <si>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</si>
  <si>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</si>
  <si>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</si>
  <si>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</si>
  <si>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</si>
  <si>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</si>
  <si>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</si>
  <si>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</si>
  <si>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</si>
  <si>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</si>
  <si>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</si>
  <si>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</si>
  <si>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</si>
  <si>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</si>
  <si>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</si>
  <si>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</si>
  <si>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</si>
  <si>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</si>
  <si>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</si>
  <si>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</si>
  <si>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</si>
  <si>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</si>
  <si>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</si>
  <si>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</si>
  <si>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</si>
  <si>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</si>
  <si>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</si>
  <si>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</si>
  <si>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</si>
  <si>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</si>
  <si>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</si>
  <si>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</si>
  <si>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</si>
  <si>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</si>
  <si>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</si>
  <si>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</si>
  <si>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</si>
  <si>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</si>
  <si>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</si>
  <si>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</si>
  <si>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</si>
  <si>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</si>
  <si>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</si>
  <si>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</si>
  <si>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</si>
  <si>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</si>
  <si>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</si>
  <si>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</si>
  <si>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</si>
  <si>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</si>
  <si>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</si>
  <si>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</si>
  <si>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</si>
  <si>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</si>
  <si>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</si>
  <si>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</si>
  <si>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</si>
  <si>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</si>
  <si>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</si>
  <si>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</si>
  <si>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</si>
  <si>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</si>
  <si>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</si>
  <si>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</si>
  <si>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</si>
  <si>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</si>
  <si>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</si>
  <si>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</si>
  <si>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</si>
  <si>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</si>
  <si>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</si>
  <si>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</si>
  <si>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</si>
  <si>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</si>
  <si>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</si>
  <si>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</si>
  <si>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</si>
  <si>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</si>
  <si>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</si>
  <si>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</si>
  <si>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</si>
  <si>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</si>
  <si>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</si>
  <si>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</si>
  <si>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</si>
  <si>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</si>
  <si>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</si>
  <si>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</si>
  <si>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</si>
  <si>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</si>
  <si>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</si>
  <si>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</si>
  <si>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</si>
  <si>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</si>
  <si>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</si>
  <si>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</si>
  <si>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</si>
  <si>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</si>
  <si>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</si>
  <si>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</si>
  <si>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</si>
  <si>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</si>
  <si>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</si>
  <si>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</si>
  <si>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</si>
  <si>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</si>
  <si>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</si>
  <si>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</si>
  <si>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</si>
  <si>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</si>
  <si>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</si>
  <si>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</si>
  <si>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</si>
  <si>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</si>
  <si>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</si>
  <si>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</si>
  <si>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</si>
  <si>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</si>
  <si>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</si>
  <si>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</si>
  <si>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</si>
  <si>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</si>
  <si>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</si>
  <si>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</si>
  <si>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</si>
  <si>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</si>
  <si>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</si>
  <si>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</si>
  <si>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</si>
  <si>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</si>
  <si>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</si>
  <si>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</si>
  <si>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</si>
  <si>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</si>
  <si>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</si>
  <si>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</si>
  <si>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</si>
  <si>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</si>
  <si>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</si>
  <si>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</si>
  <si>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</si>
  <si>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</si>
  <si>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</si>
  <si>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</si>
  <si>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</si>
  <si>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</si>
  <si>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</si>
  <si>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</si>
  <si>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</si>
  <si>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</si>
  <si>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</si>
  <si>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</si>
  <si>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</si>
  <si>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</si>
  <si>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</si>
  <si>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</si>
  <si>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</si>
  <si>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</si>
  <si>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</si>
  <si>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</si>
  <si>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</si>
  <si>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</si>
  <si>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</si>
  <si>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</si>
  <si>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</si>
  <si>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</si>
  <si>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</si>
  <si>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</si>
  <si>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</si>
  <si>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</si>
  <si>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</si>
  <si>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</si>
  <si>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</si>
  <si>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</si>
  <si>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</si>
  <si>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</si>
  <si>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</si>
  <si>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</si>
  <si>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</si>
  <si>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</si>
  <si>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</si>
  <si>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</si>
  <si>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</si>
  <si>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</si>
  <si>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</si>
  <si>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</si>
  <si>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</si>
  <si>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</si>
  <si>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</si>
  <si>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</si>
  <si>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</si>
  <si>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</si>
  <si>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</si>
  <si>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</si>
  <si>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</si>
  <si>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</si>
  <si>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</si>
  <si>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</si>
  <si>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</si>
  <si>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</si>
  <si>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</si>
  <si>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</si>
  <si>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</si>
  <si>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</si>
  <si>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</si>
  <si>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</si>
  <si>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</si>
  <si>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</si>
  <si>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</si>
  <si>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</si>
  <si>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</si>
  <si>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</si>
  <si>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</si>
  <si>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</si>
  <si>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</si>
  <si>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</si>
  <si>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</si>
  <si>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</si>
  <si>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</si>
  <si>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</si>
  <si>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</si>
  <si>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</si>
  <si>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</si>
  <si>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</si>
  <si>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</si>
  <si>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</si>
  <si>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</si>
  <si>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</si>
  <si>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</si>
  <si>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</si>
  <si>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</si>
  <si>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</si>
  <si>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</si>
  <si>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</si>
  <si>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</si>
  <si>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</si>
  <si>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</si>
  <si>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</si>
  <si>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</si>
  <si>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</si>
  <si>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</si>
  <si>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</si>
  <si>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</si>
  <si>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</si>
  <si>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</si>
  <si>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</si>
  <si>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</si>
  <si>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</si>
  <si>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</si>
  <si>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</si>
  <si>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</si>
  <si>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</si>
  <si>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</si>
  <si>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</si>
  <si>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</si>
  <si>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</si>
  <si>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</si>
  <si>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</si>
  <si>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</si>
  <si>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</si>
  <si>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</si>
  <si>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</si>
  <si>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</si>
  <si>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</si>
  <si>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</si>
  <si>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</si>
  <si>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</si>
  <si>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</si>
  <si>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</si>
  <si>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</si>
  <si>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</si>
  <si>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</si>
  <si>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</si>
  <si>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</si>
  <si>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</si>
  <si>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</si>
  <si>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</si>
  <si>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</si>
  <si>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</si>
  <si>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</si>
  <si>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</si>
  <si>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</si>
  <si>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</si>
  <si>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</si>
  <si>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</si>
  <si>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</si>
  <si>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</si>
  <si>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</si>
  <si>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</si>
  <si>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</si>
  <si>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</si>
  <si>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</si>
  <si>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</si>
  <si>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</si>
  <si>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</si>
  <si>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</si>
  <si>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</si>
  <si>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</si>
  <si>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</si>
  <si>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</si>
  <si>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</si>
  <si>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</si>
  <si>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</si>
  <si>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</si>
  <si>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</si>
  <si>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</si>
  <si>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</si>
  <si>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</si>
  <si>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</si>
  <si>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</si>
  <si>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</si>
  <si>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</si>
  <si>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</si>
  <si>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</si>
  <si>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</si>
  <si>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</si>
  <si>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</si>
  <si>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</si>
  <si>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</si>
  <si>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</si>
  <si>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</si>
  <si>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</si>
  <si>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</si>
  <si>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</si>
  <si>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</si>
  <si>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</si>
  <si>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</si>
  <si>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</si>
  <si>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</si>
  <si>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</si>
  <si>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</si>
  <si>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</si>
  <si>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</si>
  <si>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</si>
  <si>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</si>
  <si>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</si>
  <si>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</si>
  <si>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</si>
  <si>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</si>
  <si>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</si>
  <si>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</si>
  <si>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</si>
  <si>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</si>
  <si>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</si>
  <si>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</si>
  <si>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</si>
  <si>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</si>
  <si>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</si>
  <si>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</si>
  <si>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</si>
  <si>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</si>
  <si>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</si>
  <si>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</si>
  <si>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</si>
  <si>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</si>
  <si>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</si>
  <si>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</si>
  <si>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</si>
  <si>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</si>
  <si>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</si>
  <si>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</si>
  <si>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</si>
  <si>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</si>
  <si>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</si>
  <si>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</si>
  <si>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</si>
  <si>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</si>
  <si>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</si>
  <si>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</si>
  <si>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</si>
  <si>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</si>
  <si>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</si>
  <si>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</si>
  <si>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</si>
  <si>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</si>
  <si>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</si>
  <si>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</si>
  <si>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</si>
  <si>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</si>
  <si>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</si>
  <si>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</si>
  <si>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</si>
  <si>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</si>
  <si>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</si>
  <si>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</si>
  <si>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</si>
  <si>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</si>
  <si>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</si>
  <si>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</si>
  <si>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</si>
  <si>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</si>
  <si>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</si>
  <si>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</si>
  <si>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</si>
  <si>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</si>
  <si>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</si>
  <si>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</si>
  <si>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</si>
  <si>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</si>
  <si>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</si>
  <si>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</si>
  <si>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</si>
  <si>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</si>
  <si>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</si>
  <si>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</si>
  <si>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</si>
  <si>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</si>
  <si>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</si>
  <si>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</si>
  <si>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</si>
  <si>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</si>
  <si>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</si>
  <si>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</si>
  <si>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</si>
  <si>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</si>
  <si>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</si>
  <si>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</si>
  <si>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</si>
  <si>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</si>
  <si>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</si>
  <si>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</si>
  <si>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</si>
  <si>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</si>
  <si>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</si>
  <si>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</si>
  <si>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</si>
  <si>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</si>
  <si>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</si>
  <si>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</si>
  <si>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</si>
  <si>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</si>
  <si>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</si>
  <si>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</si>
  <si>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</si>
  <si>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</si>
  <si>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</si>
  <si>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</si>
  <si>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</si>
  <si>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</si>
  <si>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</si>
  <si>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</si>
  <si>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</si>
  <si>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</si>
  <si>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</si>
  <si>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</si>
  <si>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</si>
  <si>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</si>
  <si>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</si>
  <si>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</si>
  <si>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</si>
  <si>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</si>
  <si>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</si>
  <si>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</si>
  <si>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</si>
  <si>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</si>
  <si>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</si>
  <si>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</si>
  <si>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</si>
  <si>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</si>
  <si>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</si>
  <si>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</si>
  <si>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</si>
  <si>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</si>
  <si>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</si>
  <si>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</si>
  <si>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</si>
  <si>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</si>
  <si>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</si>
  <si>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</si>
  <si>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</si>
  <si>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</si>
  <si>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</si>
  <si>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</si>
  <si>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</si>
  <si>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</si>
  <si>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</si>
  <si>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</si>
  <si>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</si>
  <si>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</si>
  <si>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</si>
  <si>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</si>
  <si>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</si>
  <si>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</si>
  <si>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</si>
  <si>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</si>
  <si>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</si>
  <si>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</si>
  <si>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</si>
  <si>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</si>
  <si>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</si>
  <si>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</si>
  <si>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</si>
  <si>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</si>
  <si>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</si>
  <si>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</si>
  <si>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</si>
  <si>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</si>
  <si>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</si>
  <si>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</si>
  <si>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</si>
  <si>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</si>
  <si>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</si>
  <si>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</si>
  <si>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</si>
  <si>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</si>
  <si>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</si>
  <si>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</si>
  <si>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</si>
  <si>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</si>
  <si>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</si>
  <si>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</si>
  <si>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</si>
  <si>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</si>
  <si>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</si>
  <si>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</si>
  <si>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</si>
  <si>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</si>
  <si>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</si>
  <si>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</si>
  <si>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</si>
  <si>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</si>
  <si>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</si>
  <si>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</si>
  <si>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</si>
  <si>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</si>
  <si>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</si>
  <si>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</si>
  <si>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</si>
  <si>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</si>
  <si>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</si>
  <si>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</si>
  <si>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</si>
  <si>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</si>
  <si>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</si>
  <si>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</si>
  <si>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</si>
  <si>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</si>
  <si>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</si>
  <si>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</si>
  <si>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</si>
  <si>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</si>
  <si>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</si>
  <si>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</si>
  <si>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</si>
  <si>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</si>
  <si>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</si>
  <si>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</si>
  <si>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</si>
  <si>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</si>
  <si>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</si>
  <si>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</si>
  <si>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</si>
  <si>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</si>
  <si>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</si>
  <si>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</si>
  <si>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</si>
  <si>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</si>
  <si>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</si>
  <si>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</si>
  <si>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</si>
  <si>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</si>
  <si>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</si>
  <si>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</si>
  <si>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</si>
  <si>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</si>
  <si>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</si>
  <si>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</si>
  <si>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</si>
  <si>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</si>
  <si>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</si>
  <si>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</si>
  <si>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</si>
  <si>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</si>
  <si>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</si>
  <si>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</si>
  <si>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</si>
  <si>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</si>
  <si>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</si>
  <si>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</si>
  <si>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</si>
  <si>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</si>
  <si>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</si>
  <si>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</si>
  <si>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</si>
  <si>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</si>
  <si>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</si>
  <si>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</si>
  <si>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</si>
  <si>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</si>
  <si>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</si>
  <si>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</si>
  <si>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</si>
  <si>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</si>
  <si>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</si>
  <si>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</si>
  <si>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</si>
  <si>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</si>
  <si>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</si>
  <si>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</si>
  <si>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</si>
  <si>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</si>
  <si>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</si>
  <si>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</si>
  <si>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</si>
  <si>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</si>
  <si>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</si>
  <si>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</si>
  <si>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</si>
  <si>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</si>
  <si>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</si>
  <si>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</si>
  <si>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</si>
  <si>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</si>
  <si>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</si>
  <si>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</si>
  <si>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</si>
  <si>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</si>
  <si>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</si>
  <si>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</si>
  <si>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</si>
  <si>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</si>
  <si>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</si>
  <si>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</si>
  <si>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</si>
  <si>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</si>
  <si>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</si>
  <si>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</si>
  <si>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</si>
  <si>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</si>
  <si>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</si>
  <si>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</si>
  <si>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</si>
  <si>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</si>
  <si>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</si>
  <si>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</si>
  <si>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</si>
  <si>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</si>
  <si>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</si>
  <si>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</si>
  <si>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</si>
  <si>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</si>
  <si>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</si>
  <si>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</si>
  <si>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</si>
  <si>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</si>
  <si>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</si>
  <si>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</si>
  <si>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</si>
  <si>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</si>
  <si>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</si>
  <si>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</si>
  <si>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</si>
  <si>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</si>
  <si>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</si>
  <si>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</si>
  <si>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</si>
  <si>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</si>
  <si>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</si>
  <si>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</si>
  <si>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</si>
  <si>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</si>
  <si>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</si>
  <si>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</si>
  <si>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</si>
  <si>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</si>
  <si>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</si>
  <si>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</si>
  <si>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</si>
  <si>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</si>
  <si>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</si>
  <si>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</si>
  <si>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</si>
  <si>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</si>
  <si>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</si>
  <si>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</si>
  <si>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</si>
  <si>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</si>
  <si>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</si>
  <si>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</si>
  <si>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</si>
  <si>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</si>
  <si>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</si>
  <si>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</si>
  <si>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</si>
  <si>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</si>
  <si>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</si>
  <si>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</si>
  <si>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</si>
  <si>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</si>
  <si>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</si>
  <si>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</si>
  <si>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</si>
  <si>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</si>
  <si>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</si>
  <si>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</si>
  <si>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</si>
  <si>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</si>
  <si>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</si>
  <si>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</si>
  <si>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</si>
  <si>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</si>
  <si>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</si>
  <si>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</si>
  <si>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</si>
  <si>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</si>
  <si>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</si>
  <si>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</si>
  <si>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</si>
  <si>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</si>
  <si>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</si>
  <si>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</si>
  <si>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</si>
  <si>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</si>
  <si>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</si>
  <si>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</si>
  <si>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</si>
  <si>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</si>
  <si>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</si>
  <si>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</si>
  <si>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</si>
  <si>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</si>
  <si>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</si>
  <si>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</si>
  <si>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</si>
  <si>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</si>
  <si>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</si>
  <si>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</si>
  <si>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</si>
  <si>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</si>
  <si>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</si>
  <si>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</si>
  <si>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</si>
  <si>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</si>
  <si>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</si>
  <si>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</si>
  <si>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</si>
  <si>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</si>
  <si>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</si>
  <si>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</si>
  <si>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</si>
  <si>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</si>
  <si>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</si>
  <si>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</si>
  <si>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</si>
  <si>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</si>
  <si>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</si>
  <si>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</si>
  <si>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</si>
  <si>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</si>
  <si>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</si>
  <si>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</si>
  <si>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</si>
  <si>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</si>
  <si>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</si>
  <si>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</si>
  <si>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</si>
  <si>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</si>
  <si>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</si>
  <si>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</si>
  <si>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</si>
  <si>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</si>
  <si>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</si>
  <si>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</si>
  <si>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</si>
  <si>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</si>
  <si>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</si>
  <si>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</si>
  <si>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</si>
  <si>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</si>
  <si>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</si>
  <si>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</si>
  <si>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</si>
  <si>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</si>
  <si>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</si>
  <si>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</si>
  <si>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</si>
  <si>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</si>
  <si>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</si>
  <si>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</si>
  <si>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</si>
  <si>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</si>
  <si>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</si>
  <si>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</si>
  <si>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</si>
  <si>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</si>
  <si>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</si>
  <si>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</si>
  <si>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</si>
  <si>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</si>
  <si>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</si>
  <si>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</si>
  <si>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</si>
  <si>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</si>
  <si>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</si>
  <si>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</si>
  <si>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</si>
  <si>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</si>
  <si>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</si>
  <si>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</si>
  <si>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</si>
  <si>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</si>
  <si>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</si>
  <si>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</si>
  <si>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</si>
  <si>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</si>
  <si>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</si>
  <si>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</si>
  <si>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</si>
  <si>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</si>
  <si>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</si>
  <si>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</si>
  <si>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</si>
  <si>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</si>
  <si>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</si>
  <si>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</si>
  <si>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</si>
  <si>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</si>
  <si>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</si>
  <si>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</si>
  <si>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</si>
  <si>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</si>
  <si>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</si>
  <si>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</si>
  <si>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</si>
  <si>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</si>
  <si>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</si>
  <si>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</si>
  <si>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</si>
  <si>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</si>
  <si>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</si>
  <si>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</si>
  <si>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</si>
  <si>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</si>
  <si>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</si>
  <si>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</si>
  <si>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</si>
  <si>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</si>
  <si>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</si>
  <si>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</si>
  <si>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</si>
  <si>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</si>
  <si>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</si>
  <si>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</si>
  <si>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</si>
  <si>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</si>
  <si>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</si>
  <si>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</si>
  <si>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</si>
  <si>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</si>
  <si>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</si>
  <si>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</si>
  <si>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</si>
  <si>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</si>
  <si>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</si>
  <si>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</si>
  <si>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</si>
  <si>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</si>
  <si>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</si>
  <si>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</si>
  <si>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</si>
  <si>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</si>
  <si>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</si>
  <si>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</si>
  <si>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</si>
  <si>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</si>
  <si>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</si>
  <si>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</si>
  <si>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</si>
  <si>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</si>
  <si>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</si>
  <si>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</si>
  <si>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</si>
  <si>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</si>
  <si>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</si>
  <si>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</si>
  <si>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</si>
  <si>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</si>
  <si>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</si>
  <si>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</si>
  <si>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</si>
  <si>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</si>
  <si>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</si>
  <si>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</si>
  <si>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</si>
  <si>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</si>
  <si>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</si>
  <si>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</si>
  <si>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</si>
  <si>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</si>
  <si>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</si>
  <si>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</si>
  <si>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</si>
  <si>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</si>
  <si>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</si>
  <si>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</si>
  <si>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</si>
  <si>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</si>
  <si>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</si>
  <si>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</si>
  <si>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</si>
  <si>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</si>
  <si>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</si>
  <si>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</si>
  <si>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</si>
  <si>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</si>
  <si>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</si>
  <si>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</si>
  <si>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</si>
  <si>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</si>
  <si>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</si>
  <si>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</si>
  <si>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</si>
  <si>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</si>
  <si>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</si>
  <si>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</si>
  <si>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</si>
  <si>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</si>
  <si>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</si>
  <si>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</si>
  <si>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</si>
  <si>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</si>
  <si>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</si>
  <si>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</si>
  <si>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</si>
  <si>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</si>
  <si>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</si>
  <si>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</si>
  <si>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</si>
  <si>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</si>
  <si>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</si>
  <si>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</si>
  <si>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</si>
  <si>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</si>
  <si>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</si>
  <si>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</si>
  <si>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</si>
  <si>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</si>
  <si>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</si>
  <si>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</si>
  <si>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</si>
  <si>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</si>
  <si>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</si>
  <si>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</si>
  <si>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</si>
  <si>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</si>
  <si>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</si>
  <si>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</si>
  <si>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</si>
  <si>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</si>
  <si>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</si>
  <si>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</si>
  <si>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</si>
  <si>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</si>
  <si>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</si>
  <si>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</si>
  <si>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</si>
  <si>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</si>
  <si>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</si>
  <si>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</si>
  <si>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</si>
  <si>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</si>
  <si>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</si>
  <si>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</si>
  <si>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</si>
  <si>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</si>
  <si>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</si>
  <si>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</si>
  <si>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</si>
  <si>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</si>
  <si>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</si>
  <si>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</si>
  <si>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</si>
  <si>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</si>
  <si>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</si>
  <si>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</si>
  <si>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</si>
  <si>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</si>
  <si>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</si>
  <si>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</si>
  <si>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</si>
  <si>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</si>
  <si>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</si>
  <si>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</si>
  <si>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</si>
  <si>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</si>
  <si>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</si>
  <si>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</si>
  <si>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</si>
  <si>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</si>
  <si>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</si>
  <si>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</si>
  <si>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</si>
  <si>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</si>
  <si>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</si>
  <si>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</si>
  <si>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</si>
  <si>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</si>
  <si>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</si>
  <si>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</si>
  <si>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</si>
  <si>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</si>
  <si>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</si>
  <si>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</si>
  <si>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</si>
  <si>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</si>
  <si>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</si>
  <si>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</si>
  <si>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</si>
  <si>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</si>
  <si>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</si>
  <si>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</si>
  <si>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</si>
  <si>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</si>
  <si>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</si>
  <si>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</si>
  <si>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</si>
  <si>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</si>
  <si>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</si>
  <si>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</si>
  <si>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</si>
  <si>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</si>
  <si>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</si>
  <si>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</si>
  <si>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</si>
  <si>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</si>
  <si>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</si>
  <si>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</si>
  <si>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</si>
  <si>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</si>
  <si>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</si>
  <si>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</si>
  <si>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</si>
  <si>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</si>
  <si>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</si>
  <si>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</si>
  <si>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</si>
  <si>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</si>
  <si>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</si>
  <si>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</si>
  <si>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</si>
  <si>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</si>
  <si>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</si>
  <si>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</si>
  <si>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</si>
  <si>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</si>
  <si>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</si>
  <si>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</si>
  <si>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</si>
  <si>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</si>
  <si>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</si>
  <si>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</si>
  <si>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</si>
  <si>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</si>
  <si>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</si>
  <si>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</si>
  <si>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</si>
  <si>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</si>
  <si>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</si>
  <si>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</si>
  <si>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</si>
  <si>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</si>
  <si>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</si>
  <si>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</si>
  <si>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</si>
  <si>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</si>
  <si>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</si>
  <si>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</si>
  <si>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</si>
  <si>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</si>
  <si>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</si>
  <si>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</si>
  <si>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</si>
  <si>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</si>
  <si>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</si>
  <si>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</si>
  <si>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</si>
  <si>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</si>
  <si>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</si>
  <si>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</si>
  <si>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</si>
  <si>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</si>
  <si>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</si>
  <si>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</si>
  <si>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</si>
  <si>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</si>
  <si>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</si>
  <si>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</si>
  <si>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</si>
  <si>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</si>
  <si>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</si>
  <si>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</si>
  <si>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</si>
  <si>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</si>
  <si>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</si>
  <si>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</si>
  <si>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</si>
  <si>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</si>
  <si>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</si>
  <si>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</si>
  <si>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</si>
  <si>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</si>
  <si>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</si>
  <si>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</si>
  <si>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</si>
  <si>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</si>
  <si>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</si>
  <si>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</si>
  <si>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</si>
  <si>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</si>
  <si>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</si>
  <si>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</si>
  <si>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</si>
  <si>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</si>
  <si>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</si>
  <si>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</si>
  <si>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</si>
  <si>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</si>
  <si>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</si>
  <si>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</si>
  <si>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</si>
  <si>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</si>
  <si>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</si>
  <si>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</si>
  <si>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</si>
  <si>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</si>
  <si>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</si>
  <si>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</si>
  <si>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</si>
  <si>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</si>
  <si>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</si>
  <si>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</si>
  <si>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</si>
  <si>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</si>
  <si>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</si>
  <si>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</si>
  <si>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</si>
  <si>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</si>
  <si>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</si>
  <si>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</si>
  <si>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</si>
  <si>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</si>
  <si>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</si>
  <si>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</si>
  <si>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</si>
  <si>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</si>
  <si>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</si>
  <si>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</si>
  <si>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</si>
  <si>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</si>
  <si>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</si>
  <si>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</si>
  <si>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</si>
  <si>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</si>
  <si>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</si>
  <si>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</si>
  <si>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</si>
  <si>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</si>
  <si>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</si>
  <si>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</si>
  <si>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</si>
  <si>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</si>
  <si>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</si>
  <si>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</si>
  <si>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</si>
  <si>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</si>
  <si>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</si>
  <si>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</si>
  <si>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</si>
  <si>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</si>
  <si>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</si>
  <si>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</si>
  <si>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</si>
  <si>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</si>
  <si>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</si>
  <si>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</si>
  <si>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</si>
  <si>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</si>
  <si>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</si>
  <si>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</si>
  <si>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</si>
  <si>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</si>
  <si>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</si>
  <si>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</si>
  <si>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</si>
  <si>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</si>
  <si>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</si>
  <si>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</si>
  <si>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</si>
  <si>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</si>
  <si>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</si>
  <si>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</si>
  <si>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</si>
  <si>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</si>
  <si>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</si>
  <si>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</si>
  <si>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</si>
  <si>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</si>
  <si>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</si>
  <si>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</si>
  <si>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</si>
  <si>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</si>
  <si>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</si>
  <si>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</si>
  <si>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</si>
  <si>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</si>
  <si>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</si>
  <si>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</si>
  <si>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</si>
  <si>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</si>
  <si>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</si>
  <si>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</si>
  <si>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</si>
  <si>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</si>
  <si>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</si>
  <si>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</si>
  <si>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</si>
  <si>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</si>
  <si>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</si>
  <si>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</si>
  <si>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</si>
  <si>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</si>
  <si>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</si>
  <si>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</si>
  <si>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</si>
  <si>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</si>
  <si>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</si>
  <si>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</si>
  <si>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</si>
  <si>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</si>
  <si>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</si>
  <si>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</si>
  <si>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</si>
  <si>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</si>
  <si>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</si>
  <si>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</si>
  <si>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</si>
  <si>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</si>
  <si>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</si>
  <si>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</si>
  <si>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</si>
  <si>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</si>
  <si>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</si>
  <si>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</si>
  <si>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</si>
  <si>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</si>
  <si>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</si>
  <si>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</si>
  <si>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</si>
  <si>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</si>
  <si>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</si>
  <si>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</si>
  <si>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</si>
  <si>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</si>
  <si>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</si>
  <si>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</si>
  <si>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</si>
  <si>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</si>
  <si>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</si>
  <si>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</si>
  <si>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</si>
  <si>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</si>
  <si>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</si>
  <si>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</si>
  <si>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</si>
  <si>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</si>
  <si>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</si>
  <si>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</si>
  <si>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</si>
  <si>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</si>
  <si>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</si>
  <si>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</si>
  <si>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</si>
  <si>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</si>
  <si>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</si>
  <si>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</si>
  <si>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</si>
  <si>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</si>
  <si>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</si>
  <si>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</si>
  <si>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</si>
  <si>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</si>
  <si>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</si>
  <si>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</si>
  <si>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</si>
  <si>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</si>
  <si>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</si>
  <si>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</si>
  <si>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</si>
  <si>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</si>
  <si>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</si>
  <si>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</si>
  <si>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</si>
  <si>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</si>
  <si>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</si>
  <si>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</si>
  <si>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</si>
  <si>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</si>
  <si>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</si>
  <si>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</si>
  <si>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</si>
  <si>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</si>
  <si>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</si>
  <si>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</si>
  <si>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</si>
  <si>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</si>
  <si>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</si>
  <si>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</si>
  <si>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</si>
  <si>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</si>
  <si>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</si>
  <si>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</si>
  <si>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</si>
  <si>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</si>
  <si>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</si>
  <si>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</si>
  <si>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</si>
  <si>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</si>
  <si>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</si>
  <si>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</si>
  <si>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</si>
  <si>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</si>
  <si>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</si>
  <si>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</si>
  <si>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</si>
  <si>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</si>
  <si>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</si>
  <si>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</si>
  <si>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</si>
  <si>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</si>
  <si>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</si>
  <si>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</si>
  <si>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</si>
  <si>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</si>
  <si>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</si>
  <si>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</si>
  <si>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</si>
  <si>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</si>
  <si>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</si>
  <si>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</si>
  <si>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</si>
  <si>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</si>
  <si>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</si>
  <si>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</si>
  <si>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</si>
  <si>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</si>
  <si>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</si>
  <si>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</si>
  <si>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</si>
  <si>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</si>
  <si>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</si>
  <si>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</si>
  <si>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</si>
  <si>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</si>
  <si>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</si>
  <si>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</si>
  <si>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</si>
  <si>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</si>
  <si>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</si>
  <si>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</si>
  <si>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</si>
  <si>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</si>
  <si>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</si>
  <si>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</si>
  <si>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</si>
  <si>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</si>
  <si>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</si>
  <si>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</si>
  <si>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</si>
  <si>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</si>
  <si>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</si>
  <si>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</si>
  <si>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</si>
  <si>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</si>
  <si>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</si>
  <si>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</si>
  <si>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</si>
  <si>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</si>
  <si>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</si>
  <si>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</si>
  <si>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</si>
  <si>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</si>
  <si>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</si>
  <si>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</si>
  <si>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</si>
  <si>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</si>
  <si>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</si>
  <si>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</si>
  <si>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</si>
  <si>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</si>
  <si>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</si>
  <si>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</si>
  <si>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</si>
  <si>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</si>
  <si>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</si>
  <si>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</si>
  <si>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</si>
  <si>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</si>
  <si>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</si>
  <si>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</si>
  <si>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</si>
  <si>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</si>
  <si>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</si>
  <si>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</si>
  <si>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</si>
  <si>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</si>
  <si>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</si>
  <si>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</si>
  <si>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</si>
  <si>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</si>
  <si>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</si>
  <si>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</si>
  <si>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</si>
  <si>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</si>
  <si>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</si>
  <si>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</si>
  <si>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</si>
  <si>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</si>
  <si>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</si>
  <si>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</si>
  <si>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</si>
  <si>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</si>
  <si>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</si>
  <si>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</si>
  <si>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</si>
  <si>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</si>
  <si>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</si>
  <si>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</si>
  <si>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</si>
  <si>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</si>
  <si>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</si>
  <si>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</si>
  <si>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</si>
  <si>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</si>
  <si>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</si>
  <si>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</si>
  <si>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</si>
  <si>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</si>
  <si>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</si>
  <si>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</si>
  <si>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</si>
  <si>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</si>
  <si>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</si>
  <si>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</si>
  <si>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</si>
  <si>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</si>
  <si>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</si>
  <si>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</si>
  <si>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</si>
  <si>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</si>
  <si>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</si>
  <si>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</si>
  <si>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</si>
  <si>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</si>
  <si>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</si>
  <si>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</si>
  <si>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</si>
  <si>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</si>
  <si>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</si>
  <si>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</si>
  <si>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</si>
  <si>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</si>
  <si>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</si>
  <si>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</si>
  <si>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</si>
  <si>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</si>
  <si>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</si>
  <si>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</si>
  <si>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</si>
  <si>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</si>
  <si>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</si>
  <si>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</si>
  <si>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</si>
  <si>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</si>
  <si>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</si>
  <si>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</si>
  <si>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</si>
  <si>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</si>
  <si>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</si>
  <si>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</si>
  <si>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</si>
  <si>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</si>
  <si>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</si>
  <si>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</si>
  <si>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</si>
  <si>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</si>
  <si>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</si>
  <si>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</si>
  <si>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</si>
  <si>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</si>
  <si>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</si>
  <si>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</si>
  <si>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</si>
  <si>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</si>
  <si>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</si>
  <si>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</si>
  <si>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</si>
  <si>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</si>
  <si>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</si>
  <si>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</si>
  <si>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</si>
  <si>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</si>
  <si>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</si>
  <si>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</si>
  <si>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</si>
  <si>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</si>
  <si>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</si>
  <si>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</si>
  <si>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</si>
  <si>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</si>
  <si>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</si>
  <si>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</si>
  <si>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</si>
  <si>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</si>
  <si>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</si>
  <si>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</si>
  <si>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</si>
  <si>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</si>
  <si>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</si>
  <si>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</si>
  <si>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</si>
  <si>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</si>
  <si>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</si>
  <si>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</si>
  <si>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</si>
  <si>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</si>
  <si>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</si>
  <si>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</si>
  <si>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</si>
  <si>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</si>
  <si>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</si>
  <si>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</si>
  <si>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</si>
  <si>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</si>
  <si>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</si>
  <si>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</si>
  <si>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</si>
  <si>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</si>
  <si>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</si>
  <si>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</si>
  <si>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</si>
  <si>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</si>
  <si>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</si>
  <si>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</si>
  <si>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</si>
  <si>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</si>
  <si>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</si>
  <si>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</si>
  <si>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</si>
  <si>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</si>
  <si>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</si>
  <si>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</si>
  <si>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</si>
  <si>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</si>
  <si>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</si>
  <si>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</si>
  <si>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</si>
  <si>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</si>
  <si>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</si>
  <si>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</si>
  <si>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</si>
  <si>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</si>
  <si>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</si>
  <si>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</si>
  <si>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</si>
  <si>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</si>
  <si>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</si>
  <si>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</si>
  <si>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</si>
  <si>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</si>
  <si>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</si>
  <si>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</si>
  <si>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</si>
  <si>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</si>
  <si>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</si>
  <si>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</si>
  <si>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</si>
  <si>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</si>
  <si>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</si>
  <si>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</si>
  <si>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</si>
  <si>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</si>
  <si>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</si>
  <si>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</si>
  <si>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</si>
  <si>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</si>
  <si>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</si>
  <si>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</si>
  <si>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</si>
  <si>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</si>
  <si>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</si>
  <si>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</si>
  <si>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</si>
  <si>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</si>
  <si>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</si>
  <si>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</si>
  <si>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</si>
  <si>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</si>
  <si>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</si>
  <si>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</si>
  <si>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</si>
  <si>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</si>
  <si>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</si>
  <si>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</si>
  <si>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</si>
  <si>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</si>
  <si>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</si>
  <si>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</si>
  <si>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</si>
  <si>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</si>
  <si>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</si>
  <si>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</si>
  <si>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</si>
  <si>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</si>
  <si>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</si>
  <si>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</si>
  <si>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</si>
  <si>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</si>
  <si>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</si>
  <si>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</si>
  <si>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</si>
  <si>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</si>
  <si>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</si>
  <si>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</si>
  <si>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</si>
  <si>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</si>
  <si>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</si>
  <si>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</si>
  <si>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</si>
  <si>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</si>
  <si>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</si>
  <si>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</si>
  <si>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</si>
  <si>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</si>
  <si>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</si>
  <si>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</si>
  <si>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</si>
  <si>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</si>
  <si>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</si>
  <si>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</si>
  <si>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Emergency</t>
  </si>
  <si>
    <t xml:space="preserve">EM team moved ETA: min </t>
  </si>
  <si>
    <t>PCM-20251104-00002193</t>
  </si>
  <si>
    <t>access Night Site located in deep desert &amp; dangerous area, ETA 110 min</t>
  </si>
  <si>
    <t>PCM-20251105-00000235</t>
  </si>
  <si>
    <t xml:space="preserve">access Night Site located in deep valleys &amp; dangerous area, ETA 90 Min		
			</t>
  </si>
  <si>
    <t>TT-20251105-00265</t>
  </si>
  <si>
    <t>Sceco blackout in Tureeb area, MC teams engaged to secure HUBs, nearby MC team engaged as well</t>
  </si>
  <si>
    <t>PCM-20251105-00000269</t>
  </si>
  <si>
    <t>PCM-20251105-00000267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</si>
</sst>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303.283110300923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45966.231536226849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45966.231536226849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45966.231536226849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45966.231536226849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45966.231536226849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45966.231536226849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45966.231536226849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45966.231536226849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45966.231536226849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45966.231536226849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45966.231536226849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45966.231536226849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45966.231536226849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45966.231536226849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45966.231536226849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45966.231536226849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45966.231536226849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45966.231536226849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45966.231536226849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45966.231536226849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45966.231536226849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45966.231536226849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45966.231536226849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45966.231536226849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45966.231536226849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45966.231536226849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45966.231536226849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45966.231536226849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45966.231536226849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45966.231536226849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45966.231536226849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45966.231536226849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45966.231536226849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45966.231536226849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45966.231536226849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45966.231536226849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45966.231536226849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45966.231536226849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45966.231536226849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45966.231536226849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45966.231536226849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45966.231536226849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45966.231536226849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45966.231536226849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45966.231536226849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45966.231536226849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45966.231536226849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45966.231536226849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45966.231536226849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45966.231536226849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45966.231536226849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45966.231536226849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45966.231536226849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45966.231536226849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45966.231536226849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45966.231536226849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45966.231536226849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45966.231536226849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45966.231536226849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45966.231536226849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45966.231536226849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45966.231536226849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45966.231536226849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45966.231536226849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45966.231536226849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45966.231536226849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45966.231536226849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45966.231536226849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45966.231536226849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45966.231536226849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45966.231536226849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45966.231536226849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45966.231536226849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45966.231536226849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45966.231536226849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45966.231536226849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45966.231536226849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45966.231536226849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45966.231536226849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45966.231536226849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45966.231536226849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45966.231536226849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45966.231536226849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45966.231536226849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45966.231536226849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45966.231536226849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45966.231536226849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45966.231536226849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45966.231536226849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45966.231536226849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45966.231536226849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45966.231536226849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45966.231536226849</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45966.231536226849</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141.23169826388767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7.4894528935183189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45966.231536226849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45966.231536226849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45966.231536226849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45966.231536226849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45966.231536226849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45966.231536226849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45966.231536226849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45966.231536226849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45966.231536226849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45966.231536226849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45966.231536226849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45966.231536226849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45966.231536226849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45966.231536226849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45966.231536226849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45966.231536226849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45966.231536226849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45966.231536226849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45966.231536226849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45966.231536226849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45966.231536226849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45966.231536226849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45966.231536226849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45966.231536226849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45966.231536226849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45966.231536226849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45966.231536226849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45966.231536226849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45966.231536226849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45966.231536226849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45966.231536226849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45966.231536226849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45966.231536226849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45966.231536226849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45966.231536226849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45966.231536226849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45966.231536226849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45966.231536226849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45966.231536226849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45966.231536226849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45966.231536226849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45966.231536226849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45966.231536226849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45966.231536226849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45966.231536226849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45966.231536226849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45966.231536226849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45966.231536226849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45966.231536226849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45966.231536226849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45966.231536226849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45966.231536226849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45966.231536226849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45966.231536226849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45966.231536226849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45966.231536226849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45966.231536226849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45966.231536226849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45966.231536226849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45966.231536226849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45966.231536226849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45966.231536226849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45966.231536226849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45966.231536226849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45966.231536226849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45966.231536226849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45966.231536226849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45966.231536226849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45966.231536226849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45966.231536226849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45966.231536226849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45966.231536226849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45966.231536226849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45966.231536226849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45966.231536226849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45966.231536226849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45966.231536226849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45966.231536226849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45966.231536226849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45966.231536226849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45966.231536226849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45966.231536226849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45966.231536226849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45966.231536226849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45966.231536226849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45966.231536226849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45966.231536226849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45966.231536226849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45966.231536226849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45966.231536226849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45966.231536226849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45966.231536226849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45966.231536226849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45966.231536226849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45966.231536226849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45966.231536226849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45966.231536226849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45966.231536226849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45966.231536226849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45966.231536226849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45966.231536226849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45966.231536226849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45966.231536226849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45966.231536226849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45966.231536226849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45966.231536226849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45966.231536226849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45966.231536226849</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45966.231536226849</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45966.231536226849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45966.231536226849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45966.231536226849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45966.231536226849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45966.231536226849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45966.231536226849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45966.231536226849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45966.231536226849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45966.231536226849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45966.231536226849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45966.231536226849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45966.231536226849</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45966.231536226849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45966.231536226849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45966.231536226849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45966.231536226849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45966.231536226849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45966.231536226849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45966.231536226849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45966.231536226849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45966.231536226849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45966.231536226849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45966.231536226849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45966.231536226849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45966.231536226849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45966.231536226849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45966.231536226849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45966.231536226849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45966.231536226849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45966.231536226849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45966.231536226849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45966.231536226849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45966.231536226849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45966.231536226849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45966.231536226849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45966.231536226849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45966.231536226849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45966.231536226849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45966.231536226849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45966.231536226849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45966.231536226849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45966.231536226849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45966.231536226849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45966.231536226849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45966.231536226849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45966.231536226849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45966.231536226849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45966.231536226849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45966.231536226849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45966.231536226849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45966.231536226849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45966.231536226849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45966.231536226849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45966.231536226849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45966.231536226849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45966.231536226849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45966.231536226849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45966.231536226849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45966.231536226849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45966.231536226849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45966.231536226849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45966.231536226849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45966.231536226849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45966.231536226849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45966.231536226849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45966.231536226849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45966.231536226849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45966.231536226849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45966.231536226849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45966.231536226849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45966.231536226849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45966.231536226849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45966.231536226849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45966.231536226849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45966.231536226849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45966.231536226849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45966.231536226849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45966.231536226849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45966.231536226849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45966.231536226849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45966.231536226849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45966.231536226849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45966.231536226849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45966.231536226849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45966.231536226849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45966.231536226849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45966.231536226849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45966.231536226849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45966.231536226849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45966.231536226849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45966.231536226849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45966.231536226849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45966.231536226849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45966.231536226849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45966.231536226849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45966.231536226849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45966.231536226849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45966.231536226849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45966.231536226849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45966.231536226849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45966.231536226849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45966.231536226849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45966.231536226849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45966.231536226849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45966.231536226849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45966.231536226849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45966.231536226849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45966.231536226849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45966.231536226849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45966.231536226849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45966.231536226849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45966.231536226849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45966.231536226849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45966.231536226849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45966.231536226849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45966.231536226849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45966.231536226849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45966.231536226849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45966.231536226849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45966.231536226849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45966.231536226849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45966.231536226849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45966.231536226849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45966.231536226849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45966.231536226849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45966.231536226849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45966.231536226849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45966.231536226849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45966.231536226849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45966.231536226849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45966.231536226849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45966.231536226849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45966.231536226849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45966.231536226849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45966.231536226849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45966.231536226849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45966.231536226849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45966.231536226849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45966.231536226849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45966.231536226849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45966.231536226849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45966.231536226849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45966.231536226849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45966.231536226849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45966.231536226849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45966.231536226849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45966.231536226849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45966.231536226849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45966.231536226849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45966.231536226849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45966.231536226849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45966.231536226849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45966.231536226849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45966.231536226849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45966.231536226849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45966.231536226849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45966.231536226849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45966.231536226849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45966.231536226849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45966.231536226849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45966.231536226849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45966.231536226849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45966.231536226849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45966.231536226849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45966.231536226849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45966.231536226849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45966.231536226849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45966.231536226849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45966.231536226849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45966.231536226849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45966.231536226849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45966.231536226849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45966.231536226849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45966.231536226849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45966.231536226849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45966.231536226849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45966.231536226849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45966.231536226849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45966.231536226849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45966.231536226849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45966.231536226849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45966.231536226849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45966.231536226849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45966.231536226849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45966.231536226849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45966.231536226849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45966.231536226849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45966.231536226849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45966.231536226849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45966.231536226849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45966.231536226849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45966.231536226849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45966.231536226849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45966.231536226849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45966.231536226849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45966.231536226849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45966.231536226849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45966.231536226849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45966.231536226849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45966.231536226849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45966.231536226849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45966.231536226849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45966.231536226849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45966.231536226849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45966.231536226849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45966.231536226849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45966.231536226849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45966.231536226849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45966.231536226849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45966.231536226849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45966.231536226849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45966.231536226849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45966.231536226849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45966.231536226849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45966.231536226849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45966.231536226849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45966.231536226849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45966.231536226849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45966.231536226849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45966.231536226849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45966.231536226849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45966.231536226849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45966.231536226849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45966.231536226849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45966.231536226849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45966.231536226849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45966.231536226849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45966.231536226849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45966.231536226849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45966.231536226849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45966.231536226849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45966.231536226849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45966.231536226849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45966.231536226849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45966.231536226849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45966.231536226849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45966.231536226849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45966.231536226849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45966.231536226849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45966.231536226849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45966.231536226849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45966.231536226849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45966.231536226849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45966.231536226849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45966.231536226849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45966.231536226849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45966.231536226849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45966.231536226849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45966.231536226849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45966.231536226849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45966.231536226849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45966.231536226849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45966.231536226849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45966.231536226849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45966.231536226849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45966.231536226849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45966.231536226849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45966.231536226849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45966.231536226849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45966.231536226849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45966.231536226849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45966.231536226849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45966.231536226849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45966.231536226849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45966.231536226849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45966.231536226849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45966.231536226849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45966.231536226849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45966.231536226849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45966.231536226849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45966.231536226849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45966.231536226849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45966.231536226849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45966.231536226849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45966.231536226849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45966.231536226849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45966.231536226849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45966.231536226849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45966.231536226849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45966.231536226849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45966.231536226849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45966.231536226849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45966.231536226849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45966.231536226849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45966.231536226849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45966.231536226849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45966.231536226849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45966.231536226849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45966.231536226849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45966.231536226849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45966.231536226849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45966.231536226849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45966.231536226849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45966.231536226849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45966.231536226849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45966.231536226849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45966.231536226849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45966.231536226849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45966.231536226849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45966.231536226849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45966.231536226849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45966.231536226849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45966.231536226849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45966.231536226849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45966.231536226849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45966.231536226849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45966.231536226849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45966.231536226849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45966.231536226849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45966.231536226849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45966.231536226849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45966.231536226849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45966.231536226849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45966.231536226849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45966.231536226849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45966.231536226849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45966.231536226849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45966.231536226849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45966.231536226849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45966.231536226849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45966.231536226849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45966.231536226849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45966.231536226849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45966.231536226849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45966.231536226849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45966.231536226849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45966.231536226849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45966.231536226849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45966.231536226849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45966.231536226849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45966.231536226849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45966.231536226849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45966.231536226849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45966.231536226849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45966.231536226849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45966.231536226849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45966.231536226849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45966.231536226849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45966.231536226849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45966.231536226849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45966.231536226849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45966.231536226849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45966.231536226849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45966.231536226849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45966.231536226849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45966.231536226849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45966.231536226849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45966.231536226849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45966.231536226849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45966.231536226849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45966.231536226849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45966.231536226849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45966.231536226849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45966.231536226849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45966.231536226849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45966.231536226849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45966.231536226849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45966.231536226849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45966.231536226849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45966.231536226849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45966.231536226849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45966.231536226849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45966.231536226849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45966.231536226849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45966.231536226849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45966.231536226849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45966.231536226849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45966.231536226849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45966.231536226849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45966.231536226849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45966.231536226849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45966.231536226849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45966.231536226849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45966.231536226849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45966.231536226849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45966.231536226849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45966.231536226849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45966.231536226849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45966.231536226849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45966.231536226849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45966.231536226849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45966.231536226849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45966.231536226849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45966.231536226849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45966.231536226849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45966.231536226849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45966.231536226849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45966.231536226849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45966.231536226849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45966.231536226849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45966.231536226849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45966.231536226849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45966.231536226849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45966.231536226849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45966.231536226849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45966.231536226849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45966.231536226849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45966.231536226849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45966.231536226849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45966.231536226849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45966.231536226849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45966.231536226849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45966.231536226849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45966.231536226849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45966.231536226849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45966.231536226849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45966.231536226849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45966.231536226849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45966.231536226849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45966.231536226849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45966.231536226849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45966.231536226849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45966.231536226849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45966.231536226849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45966.231536226849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45966.231536226849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45966.231536226849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45966.231536226849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45966.231536226849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45966.231536226849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45966.231536226849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45966.231536226849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45966.231536226849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45966.231536226849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45966.231536226849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45966.231536226849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45966.231536226849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45966.231536226849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45966.231536226849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45966.231536226849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45966.231536226849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45966.231536226849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45966.231536226849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45966.231536226849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45966.231536226849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45966.231536226849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45966.231536226849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45966.231536226849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45966.231536226849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45966.231536226849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45966.231536226849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45966.231536226849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45966.231536226849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45966.231536226849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45966.231536226849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45966.231536226849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45966.231536226849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45966.231536226849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45966.231536226849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45966.231536226849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45966.231536226849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45966.231536226849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45966.231536226849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45966.231536226849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45966.231536226849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45966.231536226849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45966.231536226849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45966.231536226849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45966.231536226849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45966.231536226849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45966.231536226849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45966.231536226849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45966.231536226849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45966.231536226849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45966.231536226849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45966.231536226849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45966.231536226849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45966.231536226849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45966.231536226849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45966.231536226849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45966.231536226849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45966.231536226849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45966.231536226849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45966.231536226849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45966.231536226849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45966.231536226849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45966.231536226849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45966.231536226849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45966.231536226849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45966.231536226849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45966.231536226849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45966.231536226849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45966.231536226849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45966.231536226849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45966.231536226849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45966.231536226849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45966.231536226849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45966.231536226849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45966.231536226849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45966.231536226849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45966.231536226849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45966.231536226849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45966.231536226849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45966.231536226849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45966.231536226849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45966.231536226849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45966.231536226849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45966.231536226849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45966.231536226849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45966.231536226849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45966.231536226849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45966.231536226849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45966.231536226849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45966.231536226849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45966.231536226849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45966.231536226849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45966.231536226849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45966.231536226849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45966.231536226849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45966.231536226849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45966.231536226849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45966.231536226849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45966.231536226849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45966.231536226849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45966.231536226849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45966.231536226849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45966.231536226849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45966.231536226849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45966.231536226849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45966.231536226849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45966.231536226849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45966.231536226849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45966.231536226849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45966.231536226849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45966.231536226849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45966.231536226849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45966.231536226849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45966.231536226849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45966.231536226849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45966.231536226849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45966.231536226849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45966.231536226849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45966.231536226849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45966.231536226849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45966.231536226849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45966.231536226849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45966.231536226849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45966.231536226849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45966.231536226849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45966.231536226849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45966.231536226849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45966.231536226849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45966.231536226849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45966.231536226849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45966.231536226849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45966.231536226849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45966.231536226849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45966.231536226849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45966.231536226849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45966.231536226849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45966.231536226849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45966.231536226849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45966.231536226849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45966.231536226849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45966.231536226849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45966.231536226849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45966.231536226849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45966.231536226849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45966.231536226849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45966.231536226849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45966.231536226849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45966.231536226849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45966.231536226849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45966.231536226849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45966.231536226849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45966.231536226849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45966.231536226849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45966.231536226849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45966.231536226849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45966.231536226849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45966.231536226849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45966.231536226849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45966.231536226849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45966.231536226849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45966.231536226849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45966.231536226849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45966.231536226849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45966.231536226849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45966.231536226849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45966.231536226849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45966.231536226849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45966.231536226849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45966.231536226849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45966.231536226849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45966.231536226849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45966.231536226849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45966.231536226849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45966.231536226849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45966.231536226849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45966.231536226849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45966.231536226849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45966.231536226849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45966.231536226849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45966.231536226849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45966.231536226849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45966.231536226849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45966.231536226849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45966.231536226849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45966.231536226849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45966.231536226849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45966.231536226849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45966.231536226849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45966.231536226849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45966.231536226849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45966.231536226849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45966.231536226849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45966.231536226849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45966.231536226849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45966.231536226849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45966.231536226849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45966.231536226849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45966.231536226849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45966.231536226849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45966.231536226849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45966.231536226849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45966.231536226849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45966.231536226849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45966.231536226849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45966.231536226849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45966.231536226849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45966.231536226849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45966.231536226849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45966.231536226849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45966.231536226849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45966.231536226849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45966.231536226849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45966.231536226849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45966.231536226849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45966.231536226849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45966.231536226849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45966.231536226849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45966.231536226849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45966.231536226849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45966.231536226849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45966.231536226849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45966.231536226849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45966.231536226849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45966.231536226849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45966.231536226849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45966.231536226849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45966.231536226849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45966.231536226849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45966.231536226849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45966.231536226849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45966.231536226849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45966.231536226849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45966.231536226849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45966.231536226849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45966.231536226849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45966.231536226849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45966.231536226849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45966.231536226849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45966.231536226849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45966.231536226849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45966.231536226849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45966.231536226849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45966.231536226849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45966.231536226849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45966.231536226849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45966.231536226849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45966.231536226849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45966.231536226849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45966.231536226849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45966.231536226849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45966.231536226849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45966.231536226849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45966.231536226849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45966.231536226849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45966.231536226849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45966.231536226849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45966.231536226849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45966.231536226849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45966.231536226849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45966.231536226849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45966.231536226849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45966.231536226849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45966.231536226849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45966.231536226849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45966.231536226849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45966.231536226849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45966.231536226849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45966.231536226849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45966.231536226849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45966.231536226849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45966.231536226849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45966.231536226849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45966.231536226849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45966.231536226849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45966.231536226849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45966.231536226849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45966.231536226849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45966.231536226849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45966.231536226849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45966.231536226849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45966.231536226849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45966.231536226849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45966.231536226849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45966.231536226849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45966.231536226849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45966.231536226849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45966.231536226849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45966.231536226849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45966.231536226849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45966.231536226849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45966.231536226849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45966.231536226849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45966.231536226849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45966.231536226849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45966.231536226849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45966.231536226849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45966.231536226849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45966.231536226849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45966.231536226849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45966.231536226849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45966.231536226849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45966.231536226849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45966.231536226849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45966.231536226849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45966.231536226849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45966.231536226849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45966.231536226849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45966.231536226849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45966.231536226849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45966.231536226849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45966.231536226849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45966.231536226849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45966.231536226849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45966.231536226849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45966.231536226849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45966.231536226849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45966.231536226849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45966.231536226849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45966.231536226849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45966.231536226849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45966.231536226849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45966.231536226849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45966.231536226849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45966.231536226849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45966.231536226849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45966.231536226849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45966.231536226849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45966.231536226849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45966.231536226849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45966.231536226849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45966.231536226849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45966.231536226849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45966.231536226849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45966.231536226849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45966.231536226849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45966.231536226849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45966.231536226849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45966.231536226849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45966.231536226849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45966.231536226849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45966.231536226849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45966.231536226849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45966.231536226849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45966.231536226849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45966.231536226849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45966.231536226849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45966.231536226849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45966.231536226849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45966.231536226849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45966.231536226849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45966.231536226849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45966.231536226849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45966.231536226849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45966.231536226849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45966.231536226849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45966.231536226849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45966.231536226849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45966.231536226849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45966.231536226849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45966.231536226849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45966.231536226849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45966.231536226849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45966.231536226849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45966.231536226849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45966.231536226849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45966.231536226849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45966.231536226849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45966.231536226849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45966.231536226849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45966.231536226849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45966.231536226849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45966.231536226849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45966.231536226849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45966.231536226849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45966.231536226849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45966.231536226849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45966.231536226849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45966.231536226849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45966.231536226849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45966.231536226849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45966.231536226849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45966.231536226849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45966.231536226849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45966.231536226849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45966.231536226849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45966.231536226849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45966.231536226849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45966.231536226849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45966.231536226849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45966.231536226849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45966.231536226849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45966.231536226849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45966.231536226849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45966.231536226849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45966.231536226849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45966.231536226849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45966.231536226849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45966.231536226849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45966.231536226849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45966.231536226849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45966.231536226849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45966.231536226849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45966.231536226849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45966.231536226849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45966.231536226849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45966.231536226849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45966.231536226849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45966.231536226849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45966.231536226849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45966.231536226849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45966.231536226849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45966.231536226849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45966.231536226849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45966.231536226849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45966.231536226849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45966.231536226849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45966.231536226849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45966.231536226849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45966.231536226849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45966.231536226849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45966.231536226849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45966.231536226849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45966.231536226849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45966.231536226849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45966.231536226849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45966.231536226849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45966.231536226849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45966.231536226849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45966.231536226849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45966.231536226849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45966.231536226849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45966.231536226849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45966.231536226849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45966.231536226849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45966.231536226849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45966.231536226849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45966.231536226849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45966.231536226849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45966.231536226849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45966.231536226849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45966.231536226849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45966.231536226849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45966.231536226849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45966.231536226849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45966.231536226849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45966.231536226849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45966.231536226849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45966.231536226849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45966.231536226849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45966.231536226849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45966.231536226849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45966.231536226849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45966.231536226849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45966.231536226849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45966.231536226849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45966.231536226849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45966.231536226849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45966.231536226849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45966.231536226849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45966.231536226849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45966.231536226849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45966.231536226849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45966.231536226849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45966.231536226849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45966.231536226849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45966.231536226849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45966.231536226849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45966.231536226849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45966.231536226849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45966.231536226849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45966.231536226849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45966.231536226849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45966.231536226849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45966.231536226849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45966.231536226849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45966.231536226849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45966.231536226849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45966.231536226849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45966.231536226849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45966.231536226849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45966.231536226849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45966.231536226849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45966.231536226849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45966.231536226849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45966.231536226849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45966.231536226849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45966.231536226849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45966.231536226849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45966.231536226849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45966.231536226849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45966.231536226849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45966.231536226849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45966.231536226849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45966.231536226849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45966.231536226849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45966.231536226849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45966.231536226849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45966.231536226849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45966.231536226849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45966.231536226849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45966.231536226849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45966.231536226849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45966.231536226849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45966.231536226849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45966.231536226849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45966.231536226849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45966.231536226849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45966.231536226849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45966.231536226849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45966.231536226849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45966.231536226849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45966.231536226849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45966.231536226849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45966.231536226849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45966.231536226849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45966.231536226849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45966.231536226849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45966.231536226849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45966.231536226849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45966.231536226849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45966.231536226849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45966.231536226849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45966.231536226849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45966.231536226849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45966.231536226849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45966.231536226849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45966.231536226849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45966.231536226849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45966.231536226849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45966.231536226849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45966.231536226849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45966.231536226849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45966.231536226849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45966.231536226849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45966.231536226849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45966.231536226849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45966.231536226849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45966.231536226849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45966.231536226849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45966.231536226849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45966.231536226849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45966.231536226849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45966.231536226849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45966.231536226849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45966.231536226849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45966.231536226849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45966.231536226849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45966.231536226849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45966.231536226849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45966.231536226849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45966.231536226849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45966.231536226849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45966.231536226849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45966.231536226849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45966.231536226849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45966.231536226849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45966.231536226849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45966.231536226849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45966.231536226849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45966.231536226849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45966.231536226849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45966.231536226849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45966.231536226849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45966.231536226849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45966.231536226849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45966.231536226849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45966.231536226849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45966.231536226849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45966.231536226849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45966.231536226849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45966.231536226849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45966.231536226849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45966.231536226849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45966.231536226849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45966.231536226849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45966.231536226849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45966.231536226849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45966.231536226849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45966.231536226849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45966.231536226849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45966.231536226849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45966.231536226849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45966.231536226849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45966.231536226849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45966.231536226849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45966.231536226849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45966.231536226849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45966.231536226849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45966.231536226849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45966.231536226849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45966.231536226849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45966.231536226849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45966.231536226849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45966.231536226849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45966.231536226849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45966.231536226849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45966.231536226849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45966.231536226849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45966.231536226849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45966.231536226849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45966.231536226849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45966.231536226849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45966.231536226849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45966.231536226849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45966.231536226849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45966.231536226849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45966.231536226849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45966.231536226849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45966.231536226849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45966.231536226849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45966.231536226849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45966.231536226849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45966.231536226849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45966.231536226849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45966.231536226849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45966.231536226849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45966.231536226849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45966.231536226849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45966.231536226849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45966.231536226849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45966.231536226849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45966.231536226849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45966.231536226849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45966.231536226849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45966.231536226849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45966.231536226849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45966.231536226849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45966.231536226849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45966.231536226849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45966.231536226849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45966.231536226849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45966.231536226849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45966.231536226849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45966.231536226849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45966.231536226849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45966.231536226849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45966.231536226849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45966.231536226849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45966.231536226849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45966.231536226849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45966.231536226849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45966.231536226849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45966.231536226849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45966.231536226849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45966.231536226849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45966.231536226849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45966.231536226849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45966.231536226849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45966.231536226849</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262.75081863425294</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45966.231536226849</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45966.231536226849</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45966.231536226849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45966.231536226849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45966.231536226849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45966.231536226849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45966.231536226849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45966.231536226849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45966.231536226849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45966.231536226849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45966.231536226849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45966.231536226849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45966.231536226849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45966.231536226849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45966.231536226849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45966.231536226849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45966.231536226849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45966.231536226849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45966.231536226849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45966.231536226849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45966.231536226849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45966.231536226849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45966.231536226849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45966.231536226849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45966.231536226849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45966.231536226849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45966.231536226849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45966.231536226849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45966.231536226849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45966.231536226849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45966.231536226849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45966.231536226849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45966.231536226849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45966.231536226849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45966.231536226849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45966.231536226849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45966.231536226849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45966.231536226849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45966.231536226849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45966.231536226849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45966.231536226849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45966.231536226849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45966.231536226849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45966.231536226849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45966.231536226849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45966.231536226849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45966.231536226849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45966.231536226849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45966.231536226849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45966.231536226849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45966.231536226849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45966.231536226849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45966.231536226849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45966.231536226849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45966.231536226849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45966.231536226849</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45966.231536226849</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tabSelected="1" workbookViewId="0">
      <selection activeCell="H5" sqref="H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74.399476041660819</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40.042658912032493</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17.570425115736725</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R5</v>
      </c>
      <c r="C5" s="151">
        <v>38</v>
      </c>
      <c r="D5" s="151" t="s">
        <v>34768</v>
      </c>
      <c r="E5" s="151" t="s">
        <v>39116</v>
      </c>
      <c r="F5" s="152"/>
      <c r="G5" s="153">
        <f ca="1">IFERROR(NOW()-F5,"")</f>
        <v>45966.231536226849</v>
      </c>
      <c r="H5" s="152">
        <v>45966.224583333336</v>
      </c>
      <c r="I5" s="151" t="str">
        <f>IFERROR(VLOOKUP(D5,DB!A:F,6,0),"")</f>
        <v>Generator-SG</v>
      </c>
      <c r="J5" s="151" t="str">
        <f>IFERROR(VLOOKUP(D5,DB!A:G,7,0),"")</f>
        <v>Good</v>
      </c>
      <c r="K5" s="151" t="s">
        <v>39117</v>
      </c>
      <c r="L5" s="151" t="str">
        <f>IFERROR(VLOOKUP(D5,DB!A:I,9,0),"")</f>
        <v>Latis</v>
      </c>
    </row>
    <row r="6" spans="1:13" ht="15">
      <c r="A6" s="151"/>
      <c r="B6" s="151" t="str">
        <f>IFERROR(VLOOKUP(D6,DB!A:K,11,0),"")</f>
        <v/>
      </c>
      <c r="C6" s="151"/>
      <c r="D6" s="151"/>
      <c r="E6" s="151"/>
      <c r="F6" s="152"/>
      <c r="G6" s="153">
        <f ca="1">IFERROR(NOW()-F6,"")</f>
        <v>45966.231536226849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45966.231536226849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45966.231536226849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45966.231536226849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45966.231536226849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45966.231536226849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45966.231536226849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45966.231536226849</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45966.231536226849</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45966.231536226849</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45966.231536226849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45966.231536226849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45966.231536226849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45966.231536226849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45966.231536226849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45966.231536226849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45966.231536226849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45966.231536226849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45966.231536226849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45966.231536226849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45966.231536226849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45966.231536226849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45966.231536226849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45966.231536226849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45966.231536226849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45966.231536226849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45966.231536226849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45966.231536226849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45966.231536226849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45966.231536226849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45966.231536226849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45966.231536226849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45966.231536226849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45966.231536226849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45966.231536226849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45966.231536226849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45966.231536226849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45966.231536226849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45966.231536226849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45966.231536226849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45966.231536226849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45966.231536226849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45966.231536226849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45966.231536226849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45966.231536226849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45966.231536226849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45966.231536226849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45966.231536226849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45966.231536226849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45966.231536226849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45966.231536226849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45966.231536226849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45966.231536226849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45966.231536226849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45966.231536226849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45966.231536226849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45966.231536226849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45966.231536226849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45966.231536226849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45966.231536226849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45966.231536226849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45966.231536226849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45966.231536226849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45966.231536226849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45966.231536226849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45966.231536226849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45966.231536226849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45966.231536226849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45966.231536226849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45966.231536226849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45966.231536226849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45966.231536226849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45966.231536226849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45966.231536226849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45966.231536226849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45966.231536226849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45966.231536226849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45966.231536226849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45966.231536226849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45966.231536226849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45966.231536226849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45966.231536226849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45966.231536226849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45966.231536226849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45966.231536226849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45966.231536226849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45966.231536226849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45966.231536226849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45966.231536226849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45966.231536226849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45966.231536226849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45966.231536226849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45966.231536226849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45966.231536226849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45966.231536226849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45966.231536226849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45966.231536226849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45966.231536226849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45966.231536226849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45966.231536226849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45966.231536226849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45966.231536226849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45966.231536226849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45966.231536226849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45966.231536226849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45966.231536226849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45966.231536226849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45966.231536226849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45966.231536226849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45966.231536226849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45966.231536226849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45966.231536226849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45966.231536226849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45966.231536226849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45966.231536226849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45966.231536226849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45966.231536226849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45966.231536226849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45966.231536226849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45966.231536226849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45966.231536226849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45966.231536226849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45966.231536226849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45966.231536226849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45966.231536226849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45966.231536226849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45966.231536226849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45966.231536226849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45966.231536226849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45966.231536226849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45966.231536226849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45966.231536226849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45966.231536226849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45966.231536226849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45966.231536226849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45966.231536226849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45966.231536226849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45966.231536226849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45966.231536226849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45966.231536226849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45966.231536226849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45966.231536226849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45966.231536226849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45966.231536226849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45966.231536226849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45966.231536226849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45966.231536226849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45966.231536226849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45966.231536226849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45966.231536226849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45966.231536226849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45966.231536226849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45966.231536226849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45966.231536226849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45966.231536226849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45966.231536226849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45966.231536226849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45966.231536226849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45966.231536226849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45966.231536226849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45966.231536226849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45966.231536226849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45966.231536226849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45966.231536226849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45966.231536226849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45966.231536226849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45966.231536226849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45966.231536226849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45966.231536226849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45966.231536226849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45966.231536226849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45966.231536226849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45966.231536226849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45966.231536226849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45966.231536226849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45966.231536226849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45966.231536226849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45966.231536226849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45966.231536226849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45966.231536226849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45966.231536226849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45966.231536226849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45966.231536226849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45966.231536226849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45966.231536226849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45966.231536226849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45966.231536226849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45966.231536226849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45966.231536226849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45966.231536226849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45966.231536226849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45966.231536226849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45966.231536226849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45966.231536226849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45966.231536226849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45966.231536226849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45966.231536226849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45966.231536226849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45966.231536226849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45966.231536226849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45966.231536226849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45966.231536226849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45966.231536226849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45966.231536226849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45966.231536226849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45966.231536226849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45966.231536226849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45966.231536226849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45966.231536226849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45966.231536226849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45966.231536226849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45966.231536226849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45966.231536226849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45966.231536226849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45966.231536226849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45966.231536226849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45966.231536226849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45966.231536226849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45966.231536226849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45966.231536226849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45966.231536226849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45966.231536226849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45966.231536226849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45966.231536226849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45966.231536226849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45966.231536226849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45966.231536226849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45966.231536226849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45966.231536226849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45966.231536226849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45966.231536226849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45966.231536226849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45966.231536226849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45966.231536226849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45966.231536226849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45966.231536226849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45966.231536226849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45966.231536226849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45966.231536226849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45966.231536226849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45966.231536226849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45966.231536226849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45966.231536226849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45966.231536226849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45966.231536226849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45966.231536226849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45966.231536226849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45966.231536226849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45966.231536226849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45966.231536226849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45966.231536226849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45966.231536226849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45966.231536226849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45966.231536226849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45966.231536226849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45966.231536226849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45966.231536226849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45966.231536226849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45966.231536226849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45966.231536226849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45966.231536226849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45966.231536226849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45966.231536226849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45966.231536226849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45966.231536226849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45966.231536226849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45966.231536226849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45966.231536226849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45966.231536226849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45966.231536226849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45966.231536226849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45966.231536226849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45966.231536226849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45966.231536226849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45966.231536226849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45966.231536226849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45966.231536226849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45966.231536226849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45966.231536226849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45966.231536226849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45966.231536226849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45966.231536226849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45966.231536226849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45966.231536226849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45966.231536226849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45966.231536226849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45966.231536226849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45966.231536226849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45966.231536226849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45966.231536226849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45966.231536226849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45966.231536226849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45966.231536226849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45966.231536226849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45966.231536226849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45966.231536226849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45966.231536226849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45966.231536226849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45966.231536226849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45966.231536226849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45966.231536226849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45966.231536226849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45966.231536226849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45966.231536226849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45966.231536226849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45966.231536226849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45966.231536226849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45966.231536226849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45966.231536226849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45966.231536226849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45966.231536226849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45966.231536226849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45966.231536226849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45966.231536226849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45966.231536226849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45966.231536226849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45966.231536226849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45966.231536226849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45966.231536226849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45966.231536226849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45966.231536226849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45966.231536226849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45966.231536226849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45966.231536226849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45966.231536226849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45966.231536226849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45966.231536226849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45966.231536226849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45966.231536226849</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39118</v>
      </c>
      <c r="B2" s="171" t="str">
        <f>IFERROR(VLOOKUP(D2,DB!A:K,11,0),"")</f>
        <v>R6</v>
      </c>
      <c r="C2" s="168">
        <v>1</v>
      </c>
      <c r="D2" s="171" t="s">
        <v>38995</v>
      </c>
      <c r="E2" s="102" t="s">
        <v>39021</v>
      </c>
      <c r="F2" s="173">
        <v>45965.823483796295</v>
      </c>
      <c r="G2" s="115">
        <f ca="1">IFERROR(NOW()-F2,"-")</f>
        <v>0.40805243055365281</v>
      </c>
      <c r="H2" s="173">
        <v>45965.794849537036</v>
      </c>
      <c r="I2" s="171" t="str">
        <f>IFERROR(VLOOKUP(D2,DB!A:F,6,0),"")</f>
        <v>Generator-SG</v>
      </c>
      <c r="J2" s="102" t="str">
        <f>IFERROR(VLOOKUP(D2,DB!A:G,7,0),"")</f>
        <v>Vandalized</v>
      </c>
      <c r="K2" s="169" t="s">
        <v>39119</v>
      </c>
      <c r="L2" s="174" t="str">
        <f>IFERROR(VLOOKUP(D2,DB!A:I,9,0),"")</f>
        <v>Latis</v>
      </c>
    </row>
    <row r="3" spans="1:16383" ht="31.5" customHeight="1">
      <c r="A3" s="170" t="s">
        <v>39120</v>
      </c>
      <c r="B3" s="171" t="str">
        <f>IFERROR(VLOOKUP(D3,DB!A:K,11,0),"")</f>
        <v>R6</v>
      </c>
      <c r="C3" s="168">
        <v>2</v>
      </c>
      <c r="D3" s="171" t="s">
        <v>35976</v>
      </c>
      <c r="E3" s="102" t="s">
        <v>39021</v>
      </c>
      <c r="F3" s="173">
        <v>45966.139872685184</v>
      </c>
      <c r="G3" s="115">
        <f ca="1">IFERROR(NOW()-F3,"-")</f>
        <v>9.1663541665184312E-2</v>
      </c>
      <c r="H3" s="173">
        <v>45966.132962962962</v>
      </c>
      <c r="I3" s="171" t="str">
        <f>IFERROR(VLOOKUP(D3,DB!A:F,6,0),"")</f>
        <v>SCECO</v>
      </c>
      <c r="J3" s="102" t="str">
        <f>IFERROR(VLOOKUP(D3,DB!A:G,7,0),"")</f>
        <v>Vandalized</v>
      </c>
      <c r="K3" s="169" t="s">
        <v>39121</v>
      </c>
      <c r="L3" s="174" t="str">
        <f>IFERROR(VLOOKUP(D3,DB!A:I,9,0),"")</f>
        <v>Latis</v>
      </c>
    </row>
    <row r="4" spans="1:16383" ht="31.5" customHeight="1">
      <c r="A4" s="170" t="s">
        <v>39122</v>
      </c>
      <c r="B4" s="171" t="str">
        <f>IFERROR(VLOOKUP(D4,DB!A:K,11,0),"")</f>
        <v>R6</v>
      </c>
      <c r="C4" s="168">
        <v>1</v>
      </c>
      <c r="D4" s="175" t="s">
        <v>35376</v>
      </c>
      <c r="E4" s="102" t="s">
        <v>39021</v>
      </c>
      <c r="F4" s="173" t="s">
        <v>24</v>
      </c>
      <c r="G4" s="115" t="str">
        <f ca="1">IFERROR(NOW()-F4,"-")</f>
        <v>-</v>
      </c>
      <c r="H4" s="173">
        <v>45966.137962962966</v>
      </c>
      <c r="I4" s="171" t="str">
        <f>IFERROR(VLOOKUP(D4,DB!A:F,6,0),"")</f>
        <v>SCECO</v>
      </c>
      <c r="J4" s="102" t="str">
        <f>IFERROR(VLOOKUP(D4,DB!A:G,7,0),"")</f>
        <v>Dead</v>
      </c>
      <c r="K4" s="169" t="s">
        <v>39123</v>
      </c>
      <c r="L4" s="174" t="str">
        <f>IFERROR(VLOOKUP(D4,DB!A:I,9,0),"")</f>
        <v>Latis</v>
      </c>
    </row>
    <row r="5" spans="1:16383" ht="31.5" customHeight="1">
      <c r="A5" s="170" t="s">
        <v>39124</v>
      </c>
      <c r="B5" s="171" t="str">
        <f>IFERROR(VLOOKUP(D5,DB!A:K,11,0),"")</f>
        <v>R6</v>
      </c>
      <c r="C5" s="168">
        <v>1</v>
      </c>
      <c r="D5" s="175" t="s">
        <v>36778</v>
      </c>
      <c r="E5" s="102" t="s">
        <v>39021</v>
      </c>
      <c r="F5" s="173">
        <v>45966.150324074071</v>
      </c>
      <c r="G5" s="115">
        <f ca="1">IFERROR(NOW()-F5,"-")</f>
        <v>8.1212152777879965E-2</v>
      </c>
      <c r="H5" s="173">
        <v>45966.137962962966</v>
      </c>
      <c r="I5" s="171" t="str">
        <f>IFERROR(VLOOKUP(D5,DB!A:F,6,0),"")</f>
        <v>SCECO</v>
      </c>
      <c r="J5" s="102" t="str">
        <f>IFERROR(VLOOKUP(D5,DB!A:G,7,0),"")</f>
        <v>Dead</v>
      </c>
      <c r="K5" s="169" t="s">
        <v>39123</v>
      </c>
      <c r="L5" s="174" t="str">
        <f>IFERROR(VLOOKUP(D5,DB!A:I,9,0),"")</f>
        <v>Latis</v>
      </c>
    </row>
    <row r="6" spans="1:16383" ht="31.5" customHeight="1">
      <c r="A6" s="170" t="s">
        <v>39125</v>
      </c>
      <c r="B6" s="171" t="str">
        <f>IFERROR(VLOOKUP(D6,DB!A:K,11,0),"")</f>
        <v>R6</v>
      </c>
      <c r="C6" s="168">
        <v>1</v>
      </c>
      <c r="D6" s="175" t="s">
        <v>35285</v>
      </c>
      <c r="E6" s="102" t="s">
        <v>39021</v>
      </c>
      <c r="F6" s="173">
        <v>45966.149375000001</v>
      </c>
      <c r="G6" s="115">
        <f ca="1">IFERROR(NOW()-F6,"-")</f>
        <v>8.2161226848256774E-2</v>
      </c>
      <c r="H6" s="173">
        <v>45966.137962962966</v>
      </c>
      <c r="I6" s="171" t="str">
        <f>IFERROR(VLOOKUP(D6,DB!A:F,6,0),"")</f>
        <v>SCECO</v>
      </c>
      <c r="J6" s="102" t="str">
        <f>IFERROR(VLOOKUP(D6,DB!A:G,7,0),"")</f>
        <v>Vandalized</v>
      </c>
      <c r="K6" s="169" t="s">
        <v>39123</v>
      </c>
      <c r="L6" s="174" t="str">
        <f>IFERROR(VLOOKUP(D6,DB!A:I,9,0),"")</f>
        <v>Latis</v>
      </c>
    </row>
    <row r="7" spans="1:16383" ht="31.5" customHeight="1">
      <c r="A7" s="170" t="s">
        <v>39122</v>
      </c>
      <c r="B7" s="171" t="str">
        <f>IFERROR(VLOOKUP(D7,DB!A:K,11,0),"")</f>
        <v>R6</v>
      </c>
      <c r="C7" s="168">
        <v>1</v>
      </c>
      <c r="D7" s="175" t="s">
        <v>37380</v>
      </c>
      <c r="E7" s="102" t="s">
        <v>39021</v>
      </c>
      <c r="F7" s="173" t="s">
        <v>24</v>
      </c>
      <c r="G7" s="115" t="str">
        <f ca="1">IFERROR(NOW()-F7,"-")</f>
        <v>-</v>
      </c>
      <c r="H7" s="173"/>
      <c r="I7" s="171" t="str">
        <f>IFERROR(VLOOKUP(D7,DB!A:F,6,0),"")</f>
        <v>SCECO</v>
      </c>
      <c r="J7" s="102" t="str">
        <f>IFERROR(VLOOKUP(D7,DB!A:G,7,0),"")</f>
        <v>Vandalized</v>
      </c>
      <c r="K7" s="169" t="s">
        <v>39123</v>
      </c>
      <c r="L7" s="174" t="str">
        <f>IFERROR(VLOOKUP(D7,DB!A:I,9,0),"")</f>
        <v>Latis</v>
      </c>
    </row>
    <row r="8" spans="1:16383" ht="31.5" customHeight="1">
      <c r="A8" s="170"/>
      <c r="B8" s="171" t="str">
        <f>IFERROR(VLOOKUP(D8,DB!A:K,11,0),"")</f>
        <v/>
      </c>
      <c r="C8" s="168"/>
      <c r="D8" s="171"/>
      <c r="E8" s="102"/>
      <c r="F8" s="173"/>
      <c r="G8" s="115">
        <f ca="1">IFERROR(NOW()-F8,"-")</f>
        <v>45966.231536226849</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45966.231536226849</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45966.231536226849</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45966.231536226849</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45966.231536226849</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45966.231536226849</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45966.231536226849</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45966.231536226849</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45966.231536226849</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45966.231536226849</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45966.231536226849</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45966.231536226849</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45966.231536226849</v>
      </c>
      <c r="H20" s="173"/>
      <c r="I20" s="171" t="str">
        <f>IFERROR(VLOOKUP(D20,DB!A:F,6,0),"")</f>
        <v/>
      </c>
      <c r="J20" s="102" t="str">
        <f>IFERROR(VLOOKUP(D20,DB!A:G,7,0),"")</f>
        <v/>
      </c>
      <c r="K20" s="169"/>
      <c r="L20" s="174" t="str">
        <f>IFERROR(VLOOKUP(D20,DB!A:I,9,0),"")</f>
        <v/>
      </c>
    </row>
    <row r="21" spans="1:12" ht="31.5" customHeight="1">
      <c r="A21" s="103"/>
      <c r="B21" s="102" t="str">
        <f>IFERROR(VLOOKUP(D21,DB!A:K,11,0),"")</f>
        <v/>
      </c>
      <c r="C21" s="104"/>
      <c r="D21" s="102"/>
      <c r="E21" s="105"/>
      <c r="F21" s="106"/>
      <c r="G21" s="76">
        <f ca="1">IFERROR(NOW()-F21,"-")</f>
        <v>45966.231536226849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45966.231536226849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45966.231536226849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45966.231536226849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45966.231536226849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45966.231536226849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45966.231536226849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45966.231536226849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45966.231536226849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45966.231536226849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45966.231536226849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45966.231536226849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45966.231536226849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45966.231536226849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45966.231536226849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45966.231536226849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45966.231536226849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45966.231536226849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45966.231536226849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45966.231536226849</v>
      </c>
      <c r="H40" s="106"/>
      <c r="I40" s="102" t="str">
        <f>IFERROR(VLOOKUP(D40,DB!A:F,6,0),"")</f>
        <v/>
      </c>
      <c r="J40" s="101" t="str">
        <f>IFERROR(VLOOKUP(D40,DB!A:G,7,0),"")</f>
        <v/>
      </c>
      <c r="K40" s="107"/>
      <c r="L40" s="108" t="str">
        <f>IFERROR(VLOOKUP(D40,DB!A:I,9,0),"")</f>
        <v/>
      </c>
    </row>
  </sheetData>
  <dataValidations count="2">
    <dataValidation allowBlank="1" showInputMessage="1" showErrorMessage="1" sqref="E1" xr:uid="{380493DB-286A-4683-AF55-C78F04945A49}"/>
    <dataValidation type="list" allowBlank="1" showInputMessage="1" showErrorMessage="1" sqref="E2: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2025-11-05T02:33:27Z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