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153" documentId="120_S{2AC9BD13-BADA-5192-A53E-5A8FF88502F6}" xr6:coauthVersionLast="47" xr6:coauthVersionMax="47" xr10:uidLastSave="{8A412C0B-3778-40F4-8178-3B7C24D9A90B}"/>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L5" i="2"/>
  <c r="J4" i="2"/>
  <c r="J5" i="2"/>
  <c r="I4" i="2"/>
  <c r="I5" i="2"/>
  <c r="G4" i="2"/>
  <c r="G5" i="2"/>
  <c r="B4" i="2"/>
  <c r="B5" i="2"/>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3" i="4"/>
  <c r="G3" i="4"/>
  <c r="I3" i="4"/>
  <c r="J3" i="4"/>
  <c r="L3" i="4"/>
  <c r="B4" i="4"/>
  <c r="G4" i="4"/>
  <c r="I4" i="4"/>
  <c r="J4" i="4"/>
  <c r="L4" i="4"/>
  <c r="B5" i="4"/>
  <c r="G5" i="4"/>
  <c r="I5" i="4"/>
  <c r="J5" i="4"/>
  <c r="L5" i="4"/>
  <c r="B6" i="4"/>
  <c r="G6" i="4"/>
  <c r="I6" i="4"/>
  <c r="J6" i="4"/>
  <c r="L6" i="4"/>
  <c r="B7" i="4"/>
  <c r="G7" i="4"/>
  <c r="I7" i="4"/>
  <c r="J7" i="4"/>
  <c r="L7" i="4"/>
  <c r="B8" i="4"/>
  <c r="G8" i="4"/>
  <c r="I8" i="4"/>
  <c r="J8" i="4"/>
  <c r="L8" i="4"/>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<sst xmlns="http://schemas.openxmlformats.org/spreadsheetml/2006/main" count="180270" uniqueCount="39119">
  <si>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</si>
  <si>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</si>
  <si>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</si>
  <si>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</si>
  <si>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</si>
  <si>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</si>
  <si>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</si>
  <si>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</si>
  <si>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</si>
  <si>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</si>
  <si>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</si>
  <si>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</si>
  <si>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</si>
  <si>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</si>
  <si>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</si>
  <si>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</si>
  <si>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</si>
  <si>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</si>
  <si>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</si>
  <si>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</si>
  <si>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</si>
  <si>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</si>
  <si>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</si>
  <si>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</si>
  <si>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</si>
  <si>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</si>
  <si>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</si>
  <si>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</si>
  <si>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</si>
  <si>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</si>
  <si>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</si>
  <si>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</si>
  <si>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</si>
  <si>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</si>
  <si>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</si>
  <si>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</si>
  <si>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</si>
  <si>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</si>
  <si>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</si>
  <si>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</si>
  <si>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</si>
  <si>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</si>
  <si>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</si>
  <si>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</si>
  <si>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</si>
  <si>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</si>
  <si>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</si>
  <si>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</si>
  <si>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</si>
  <si>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</si>
  <si>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</si>
  <si>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</si>
  <si>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</si>
  <si>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</si>
  <si>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</si>
  <si>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</si>
  <si>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</si>
  <si>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</si>
  <si>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</si>
  <si>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</si>
  <si>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</si>
  <si>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</si>
  <si>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</si>
  <si>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</si>
  <si>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</si>
  <si>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</si>
  <si>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</si>
  <si>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</si>
  <si>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</si>
  <si>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</si>
  <si>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</si>
  <si>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</si>
  <si>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</si>
  <si>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</si>
  <si>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</si>
  <si>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</si>
  <si>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</si>
  <si>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</si>
  <si>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</si>
  <si>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</si>
  <si>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</si>
  <si>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</si>
  <si>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</si>
  <si>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</si>
  <si>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</si>
  <si>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</si>
  <si>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</si>
  <si>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</si>
  <si>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</si>
  <si>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</si>
  <si>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</si>
  <si>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</si>
  <si>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</si>
  <si>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</si>
  <si>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</si>
  <si>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</si>
  <si>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</si>
  <si>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</si>
  <si>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</si>
  <si>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</si>
  <si>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</si>
  <si>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</si>
  <si>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</si>
  <si>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</si>
  <si>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</si>
  <si>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</si>
  <si>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</si>
  <si>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</si>
  <si>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</si>
  <si>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</si>
  <si>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</si>
  <si>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</si>
  <si>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</si>
  <si>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</si>
  <si>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</si>
  <si>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</si>
  <si>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</si>
  <si>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</si>
  <si>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</si>
  <si>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</si>
  <si>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</si>
  <si>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</si>
  <si>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</si>
  <si>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</si>
  <si>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</si>
  <si>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</si>
  <si>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</si>
  <si>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</si>
  <si>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</si>
  <si>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</si>
  <si>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</si>
  <si>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</si>
  <si>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</si>
  <si>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</si>
  <si>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</si>
  <si>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</si>
  <si>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</si>
  <si>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</si>
  <si>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</si>
  <si>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</si>
  <si>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</si>
  <si>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</si>
  <si>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</si>
  <si>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</si>
  <si>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</si>
  <si>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</si>
  <si>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</si>
  <si>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</si>
  <si>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</si>
  <si>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</si>
  <si>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</si>
  <si>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</si>
  <si>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</si>
  <si>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</si>
  <si>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</si>
  <si>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</si>
  <si>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</si>
  <si>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</si>
  <si>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</si>
  <si>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</si>
  <si>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</si>
  <si>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</si>
  <si>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</si>
  <si>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</si>
  <si>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</si>
  <si>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</si>
  <si>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</si>
  <si>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</si>
  <si>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</si>
  <si>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</si>
  <si>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</si>
  <si>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</si>
  <si>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</si>
  <si>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</si>
  <si>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</si>
  <si>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</si>
  <si>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</si>
  <si>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</si>
  <si>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</si>
  <si>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</si>
  <si>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</si>
  <si>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</si>
  <si>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</si>
  <si>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</si>
  <si>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</si>
  <si>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</si>
  <si>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</si>
  <si>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</si>
  <si>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</si>
  <si>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</si>
  <si>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</si>
  <si>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</si>
  <si>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</si>
  <si>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</si>
  <si>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</si>
  <si>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</si>
  <si>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</si>
  <si>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</si>
  <si>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</si>
  <si>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</si>
  <si>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</si>
  <si>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</si>
  <si>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</si>
  <si>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</si>
  <si>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</si>
  <si>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</si>
  <si>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</si>
  <si>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</si>
  <si>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</si>
  <si>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</si>
  <si>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</si>
  <si>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</si>
  <si>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</si>
  <si>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</si>
  <si>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</si>
  <si>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</si>
  <si>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</si>
  <si>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</si>
  <si>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</si>
  <si>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</si>
  <si>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</si>
  <si>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</si>
  <si>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</si>
  <si>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</si>
  <si>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</si>
  <si>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</si>
  <si>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</si>
  <si>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</si>
  <si>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</si>
  <si>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</si>
  <si>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</si>
  <si>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</si>
  <si>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</si>
  <si>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</si>
  <si>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</si>
  <si>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</si>
  <si>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</si>
  <si>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</si>
  <si>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</si>
  <si>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</si>
  <si>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</si>
  <si>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</si>
  <si>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</si>
  <si>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</si>
  <si>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</si>
  <si>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</si>
  <si>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</si>
  <si>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</si>
  <si>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</si>
  <si>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</si>
  <si>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</si>
  <si>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</si>
  <si>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</si>
  <si>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</si>
  <si>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</si>
  <si>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</si>
  <si>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</si>
  <si>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</si>
  <si>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</si>
  <si>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</si>
  <si>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</si>
  <si>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</si>
  <si>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</si>
  <si>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</si>
  <si>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</si>
  <si>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</si>
  <si>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</si>
  <si>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</si>
  <si>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</si>
  <si>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</si>
  <si>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</si>
  <si>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</si>
  <si>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</si>
  <si>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</si>
  <si>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</si>
  <si>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</si>
  <si>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</si>
  <si>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</si>
  <si>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</si>
  <si>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</si>
  <si>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</si>
  <si>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</si>
  <si>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</si>
  <si>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</si>
  <si>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</si>
  <si>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</si>
  <si>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</si>
  <si>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</si>
  <si>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</si>
  <si>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</si>
  <si>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</si>
  <si>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</si>
  <si>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</si>
  <si>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</si>
  <si>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</si>
  <si>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</si>
  <si>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</si>
  <si>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</si>
  <si>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</si>
  <si>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</si>
  <si>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</si>
  <si>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</si>
  <si>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</si>
  <si>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</si>
  <si>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</si>
  <si>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</si>
  <si>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</si>
  <si>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</si>
  <si>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</si>
  <si>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</si>
  <si>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</si>
  <si>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</si>
  <si>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</si>
  <si>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</si>
  <si>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</si>
  <si>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</si>
  <si>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</si>
  <si>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</si>
  <si>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</si>
  <si>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</si>
  <si>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</si>
  <si>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</si>
  <si>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</si>
  <si>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</si>
  <si>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</si>
  <si>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</si>
  <si>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</si>
  <si>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</si>
  <si>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</si>
  <si>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</si>
  <si>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</si>
  <si>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</si>
  <si>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</si>
  <si>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</si>
  <si>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</si>
  <si>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</si>
  <si>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</si>
  <si>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</si>
  <si>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</si>
  <si>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</si>
  <si>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</si>
  <si>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</si>
  <si>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</si>
  <si>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</si>
  <si>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</si>
  <si>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</si>
  <si>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</si>
  <si>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</si>
  <si>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</si>
  <si>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</si>
  <si>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</si>
  <si>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</si>
  <si>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</si>
  <si>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</si>
  <si>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</si>
  <si>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</si>
  <si>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</si>
  <si>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</si>
  <si>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</si>
  <si>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</si>
  <si>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</si>
  <si>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</si>
  <si>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</si>
  <si>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</si>
  <si>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</si>
  <si>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</si>
  <si>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</si>
  <si>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</si>
  <si>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</si>
  <si>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</si>
  <si>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</si>
  <si>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</si>
  <si>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</si>
  <si>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</si>
  <si>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</si>
  <si>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</si>
  <si>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</si>
  <si>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</si>
  <si>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</si>
  <si>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</si>
  <si>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</si>
  <si>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</si>
  <si>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</si>
  <si>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</si>
  <si>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</si>
  <si>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</si>
  <si>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</si>
  <si>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</si>
  <si>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</si>
  <si>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</si>
  <si>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</si>
  <si>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</si>
  <si>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</si>
  <si>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</si>
  <si>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</si>
  <si>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</si>
  <si>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</si>
  <si>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</si>
  <si>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</si>
  <si>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</si>
  <si>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</si>
  <si>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</si>
  <si>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</si>
  <si>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</si>
  <si>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</si>
  <si>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</si>
  <si>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</si>
  <si>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</si>
  <si>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</si>
  <si>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</si>
  <si>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</si>
  <si>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</si>
  <si>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</si>
  <si>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</si>
  <si>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</si>
  <si>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</si>
  <si>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</si>
  <si>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</si>
  <si>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</si>
  <si>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</si>
  <si>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</si>
  <si>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</si>
  <si>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</si>
  <si>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</si>
  <si>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</si>
  <si>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</si>
  <si>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</si>
  <si>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</si>
  <si>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</si>
  <si>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</si>
  <si>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</si>
  <si>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</si>
  <si>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</si>
  <si>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</si>
  <si>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</si>
  <si>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</si>
  <si>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</si>
  <si>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</si>
  <si>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</si>
  <si>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</si>
  <si>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</si>
  <si>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</si>
  <si>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</si>
  <si>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</si>
  <si>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</si>
  <si>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</si>
  <si>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</si>
  <si>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</si>
  <si>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</si>
  <si>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</si>
  <si>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</si>
  <si>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</si>
  <si>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</si>
  <si>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</si>
  <si>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</si>
  <si>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</si>
  <si>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</si>
  <si>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</si>
  <si>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</si>
  <si>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</si>
  <si>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</si>
  <si>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</si>
  <si>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</si>
  <si>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</si>
  <si>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</si>
  <si>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</si>
  <si>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</si>
  <si>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</si>
  <si>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</si>
  <si>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</si>
  <si>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</si>
  <si>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</si>
  <si>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</si>
  <si>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</si>
  <si>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</si>
  <si>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</si>
  <si>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</si>
  <si>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</si>
  <si>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</si>
  <si>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</si>
  <si>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</si>
  <si>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</si>
  <si>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</si>
  <si>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</si>
  <si>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</si>
  <si>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</si>
  <si>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</si>
  <si>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</si>
  <si>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</si>
  <si>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</si>
  <si>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</si>
  <si>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</si>
  <si>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</si>
  <si>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</si>
  <si>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</si>
  <si>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</si>
  <si>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</si>
  <si>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</si>
  <si>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</si>
  <si>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</si>
  <si>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</si>
  <si>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</si>
  <si>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</si>
  <si>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</si>
  <si>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</si>
  <si>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</si>
  <si>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</si>
  <si>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</si>
  <si>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</si>
  <si>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</si>
  <si>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</si>
  <si>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</si>
  <si>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</si>
  <si>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</si>
  <si>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</si>
  <si>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</si>
  <si>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</si>
  <si>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</si>
  <si>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</si>
  <si>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</si>
  <si>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</si>
  <si>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</si>
  <si>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</si>
  <si>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</si>
  <si>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</si>
  <si>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</si>
  <si>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</si>
  <si>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</si>
  <si>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</si>
  <si>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</si>
  <si>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</si>
  <si>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</si>
  <si>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</si>
  <si>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</si>
  <si>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</si>
  <si>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</si>
  <si>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</si>
  <si>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</si>
  <si>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</si>
  <si>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</si>
  <si>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</si>
  <si>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</si>
  <si>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</si>
  <si>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</si>
  <si>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</si>
  <si>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</si>
  <si>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</si>
  <si>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</si>
  <si>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</si>
  <si>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</si>
  <si>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</si>
  <si>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</si>
  <si>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</si>
  <si>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</si>
  <si>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</si>
  <si>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</si>
  <si>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</si>
  <si>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</si>
  <si>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</si>
  <si>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</si>
  <si>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</si>
  <si>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</si>
  <si>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</si>
  <si>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</si>
  <si>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</si>
  <si>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</si>
  <si>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</si>
  <si>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</si>
  <si>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</si>
  <si>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</si>
  <si>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</si>
  <si>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</si>
  <si>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</si>
  <si>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</si>
  <si>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</si>
  <si>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</si>
  <si>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</si>
  <si>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</si>
  <si>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</si>
  <si>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</si>
  <si>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</si>
  <si>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</si>
  <si>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</si>
  <si>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</si>
  <si>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</si>
  <si>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</si>
  <si>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</si>
  <si>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</si>
  <si>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</si>
  <si>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</si>
  <si>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</si>
  <si>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</si>
  <si>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</si>
  <si>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</si>
  <si>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</si>
  <si>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</si>
  <si>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</si>
  <si>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</si>
  <si>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</si>
  <si>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</si>
  <si>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</si>
  <si>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</si>
  <si>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</si>
  <si>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</si>
  <si>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</si>
  <si>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</si>
  <si>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</si>
  <si>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</si>
  <si>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</si>
  <si>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</si>
  <si>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</si>
  <si>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</si>
  <si>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</si>
  <si>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</si>
  <si>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</si>
  <si>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</si>
  <si>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</si>
  <si>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</si>
  <si>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</si>
  <si>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</si>
  <si>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</si>
  <si>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</si>
  <si>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</si>
  <si>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</si>
  <si>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</si>
  <si>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</si>
  <si>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</si>
  <si>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</si>
  <si>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</si>
  <si>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</si>
  <si>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</si>
  <si>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</si>
  <si>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</si>
  <si>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</si>
  <si>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</si>
  <si>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</si>
  <si>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</si>
  <si>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</si>
  <si>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</si>
  <si>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</si>
  <si>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</si>
  <si>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</si>
  <si>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</si>
  <si>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</si>
  <si>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</si>
  <si>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</si>
  <si>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</si>
  <si>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</si>
  <si>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</si>
  <si>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</si>
  <si>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</si>
  <si>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</si>
  <si>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</si>
  <si>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</si>
  <si>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</si>
  <si>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</si>
  <si>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</si>
  <si>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</si>
  <si>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</si>
  <si>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</si>
  <si>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</si>
  <si>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</si>
  <si>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</si>
  <si>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</si>
  <si>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</si>
  <si>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</si>
  <si>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</si>
  <si>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</si>
  <si>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</si>
  <si>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</si>
  <si>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</si>
  <si>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</si>
  <si>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</si>
  <si>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</si>
  <si>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</si>
  <si>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</si>
  <si>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</si>
  <si>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</si>
  <si>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</si>
  <si>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</si>
  <si>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</si>
  <si>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</si>
  <si>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</si>
  <si>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</si>
  <si>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</si>
  <si>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</si>
  <si>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</si>
  <si>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</si>
  <si>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</si>
  <si>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</si>
  <si>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</si>
  <si>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</si>
  <si>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</si>
  <si>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</si>
  <si>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</si>
  <si>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</si>
  <si>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</si>
  <si>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</si>
  <si>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</si>
  <si>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</si>
  <si>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</si>
  <si>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</si>
  <si>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</si>
  <si>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</si>
  <si>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</si>
  <si>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</si>
  <si>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</si>
  <si>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</si>
  <si>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</si>
  <si>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</si>
  <si>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</si>
  <si>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</si>
  <si>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</si>
  <si>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</si>
  <si>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</si>
  <si>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</si>
  <si>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</si>
  <si>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</si>
  <si>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</si>
  <si>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</si>
  <si>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</si>
  <si>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</si>
  <si>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</si>
  <si>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</si>
  <si>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</si>
  <si>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</si>
  <si>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</si>
  <si>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</si>
  <si>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</si>
  <si>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</si>
  <si>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</si>
  <si>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</si>
  <si>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</si>
  <si>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</si>
  <si>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</si>
  <si>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</si>
  <si>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</si>
  <si>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</si>
  <si>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</si>
  <si>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</si>
  <si>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</si>
  <si>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</si>
  <si>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</si>
  <si>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</si>
  <si>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</si>
  <si>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</si>
  <si>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</si>
  <si>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</si>
  <si>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</si>
  <si>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</si>
  <si>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</si>
  <si>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</si>
  <si>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</si>
  <si>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</si>
  <si>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</si>
  <si>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</si>
  <si>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</si>
  <si>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</si>
  <si>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</si>
  <si>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</si>
  <si>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</si>
  <si>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</si>
  <si>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</si>
  <si>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</si>
  <si>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</si>
  <si>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</si>
  <si>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</si>
  <si>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</si>
  <si>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</si>
  <si>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</si>
  <si>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</si>
  <si>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</si>
  <si>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</si>
  <si>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</si>
  <si>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</si>
  <si>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</si>
  <si>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</si>
  <si>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</si>
  <si>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</si>
  <si>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</si>
  <si>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</si>
  <si>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</si>
  <si>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</si>
  <si>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</si>
  <si>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</si>
  <si>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</si>
  <si>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</si>
  <si>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</si>
  <si>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</si>
  <si>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</si>
  <si>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</si>
  <si>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</si>
  <si>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</si>
  <si>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</si>
  <si>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</si>
  <si>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</si>
  <si>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</si>
  <si>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</si>
  <si>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</si>
  <si>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</si>
  <si>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</si>
  <si>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</si>
  <si>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</si>
  <si>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</si>
  <si>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</si>
  <si>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</si>
  <si>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</si>
  <si>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</si>
  <si>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</si>
  <si>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</si>
  <si>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</si>
  <si>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</si>
  <si>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</si>
  <si>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</si>
  <si>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</si>
  <si>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</si>
  <si>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</si>
  <si>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</si>
  <si>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</si>
  <si>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</si>
  <si>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</si>
  <si>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</si>
  <si>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</si>
  <si>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</si>
  <si>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</si>
  <si>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</si>
  <si>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</si>
  <si>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</si>
  <si>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</si>
  <si>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</si>
  <si>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</si>
  <si>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</si>
  <si>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</si>
  <si>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</si>
  <si>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</si>
  <si>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</si>
  <si>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</si>
  <si>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</si>
  <si>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</si>
  <si>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</si>
  <si>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</si>
  <si>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</si>
  <si>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</si>
  <si>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</si>
  <si>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</si>
  <si>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</si>
  <si>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</si>
  <si>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</si>
  <si>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</si>
  <si>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</si>
  <si>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</si>
  <si>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</si>
  <si>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</si>
  <si>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</si>
  <si>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</si>
  <si>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</si>
  <si>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</si>
  <si>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</si>
  <si>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</si>
  <si>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</si>
  <si>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</si>
  <si>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</si>
  <si>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</si>
  <si>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</si>
  <si>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</si>
  <si>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</si>
  <si>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</si>
  <si>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</si>
  <si>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</si>
  <si>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</si>
  <si>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</si>
  <si>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</si>
  <si>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</si>
  <si>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</si>
  <si>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</si>
  <si>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</si>
  <si>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</si>
  <si>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</si>
  <si>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</si>
  <si>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</si>
  <si>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</si>
  <si>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</si>
  <si>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</si>
  <si>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</si>
  <si>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</si>
  <si>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</si>
  <si>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</si>
  <si>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</si>
  <si>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</si>
  <si>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</si>
  <si>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</si>
  <si>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</si>
  <si>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</si>
  <si>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</si>
  <si>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</si>
  <si>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</si>
  <si>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</si>
  <si>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</si>
  <si>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</si>
  <si>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</si>
  <si>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</si>
  <si>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</si>
  <si>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</si>
  <si>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</si>
  <si>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</si>
  <si>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</si>
  <si>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</si>
  <si>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</si>
  <si>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</si>
  <si>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</si>
  <si>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</si>
  <si>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</si>
  <si>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</si>
  <si>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</si>
  <si>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</si>
  <si>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</si>
  <si>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</si>
  <si>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</si>
  <si>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</si>
  <si>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</si>
  <si>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</si>
  <si>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</si>
  <si>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</si>
  <si>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</si>
  <si>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</si>
  <si>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</si>
  <si>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</si>
  <si>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</si>
  <si>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</si>
  <si>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</si>
  <si>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</si>
  <si>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</si>
  <si>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</si>
  <si>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</si>
  <si>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</si>
  <si>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</si>
  <si>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</si>
  <si>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</si>
  <si>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</si>
  <si>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</si>
  <si>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</si>
  <si>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</si>
  <si>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</si>
  <si>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</si>
  <si>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</si>
  <si>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</si>
  <si>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</si>
  <si>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</si>
  <si>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</si>
  <si>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</si>
  <si>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</si>
  <si>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</si>
  <si>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</si>
  <si>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</si>
  <si>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</si>
  <si>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</si>
  <si>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</si>
  <si>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</si>
  <si>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</si>
  <si>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</si>
  <si>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</si>
  <si>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</si>
  <si>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</si>
  <si>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</si>
  <si>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</si>
  <si>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</si>
  <si>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</si>
  <si>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</si>
  <si>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</si>
  <si>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</si>
  <si>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</si>
  <si>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</si>
  <si>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</si>
  <si>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</si>
  <si>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</si>
  <si>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</si>
  <si>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</si>
  <si>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</si>
  <si>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</si>
  <si>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</si>
  <si>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</si>
  <si>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</si>
  <si>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</si>
  <si>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</si>
  <si>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</si>
  <si>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</si>
  <si>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</si>
  <si>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</si>
  <si>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</si>
  <si>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</si>
  <si>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</si>
  <si>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</si>
  <si>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</si>
  <si>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</si>
  <si>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</si>
  <si>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</si>
  <si>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</si>
  <si>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</si>
  <si>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</si>
  <si>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</si>
  <si>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</si>
  <si>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</si>
  <si>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</si>
  <si>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</si>
  <si>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</si>
  <si>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</si>
  <si>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</si>
  <si>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</si>
  <si>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</si>
  <si>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</si>
  <si>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</si>
  <si>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</si>
  <si>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</si>
  <si>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</si>
  <si>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</si>
  <si>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</si>
  <si>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</si>
  <si>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</si>
  <si>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</si>
  <si>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</si>
  <si>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</si>
  <si>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</si>
  <si>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</si>
  <si>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</si>
  <si>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</si>
  <si>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</si>
  <si>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</si>
  <si>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</si>
  <si>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</si>
  <si>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</si>
  <si>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</si>
  <si>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</si>
  <si>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</si>
  <si>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</si>
  <si>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</si>
  <si>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</si>
  <si>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</si>
  <si>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</si>
  <si>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</si>
  <si>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</si>
  <si>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</si>
  <si>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</si>
  <si>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</si>
  <si>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</si>
  <si>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</si>
  <si>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</si>
  <si>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</si>
  <si>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</si>
  <si>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</si>
  <si>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</si>
  <si>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</si>
  <si>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</si>
  <si>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</si>
  <si>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</si>
  <si>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</si>
  <si>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</si>
  <si>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</si>
  <si>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</si>
  <si>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</si>
  <si>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</si>
  <si>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</si>
  <si>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</si>
  <si>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</si>
  <si>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</si>
  <si>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</si>
  <si>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</si>
  <si>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</si>
  <si>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</si>
  <si>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</si>
  <si>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</si>
  <si>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</si>
  <si>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</si>
  <si>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</si>
  <si>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</si>
  <si>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</si>
  <si>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</si>
  <si>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</si>
  <si>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</si>
  <si>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</si>
  <si>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</si>
  <si>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</si>
  <si>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</si>
  <si>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</si>
  <si>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</si>
  <si>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</si>
  <si>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</si>
  <si>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</si>
  <si>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</si>
  <si>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</si>
  <si>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</si>
  <si>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</si>
  <si>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</si>
  <si>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</si>
  <si>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</si>
  <si>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</si>
  <si>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</si>
  <si>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</si>
  <si>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</si>
  <si>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</si>
  <si>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</si>
  <si>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</si>
  <si>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</si>
  <si>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</si>
  <si>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</si>
  <si>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</si>
  <si>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</si>
  <si>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</si>
  <si>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</si>
  <si>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</si>
  <si>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</si>
  <si>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</si>
  <si>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</si>
  <si>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</si>
  <si>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</si>
  <si>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</si>
  <si>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</si>
  <si>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</si>
  <si>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</si>
  <si>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</si>
  <si>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</si>
  <si>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</si>
  <si>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</si>
  <si>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</si>
  <si>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</si>
  <si>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</si>
  <si>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</si>
  <si>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</si>
  <si>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</si>
  <si>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</si>
  <si>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</si>
  <si>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</si>
  <si>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</si>
  <si>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</si>
  <si>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</si>
  <si>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</si>
  <si>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</si>
  <si>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</si>
  <si>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</si>
  <si>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</si>
  <si>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</si>
  <si>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</si>
  <si>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</si>
  <si>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</si>
  <si>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</si>
  <si>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</si>
  <si>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</si>
  <si>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</si>
  <si>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</si>
  <si>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</si>
  <si>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</si>
  <si>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</si>
  <si>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</si>
  <si>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</si>
  <si>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</si>
  <si>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</si>
  <si>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</si>
  <si>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</si>
  <si>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</si>
  <si>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</si>
  <si>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</si>
  <si>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</si>
  <si>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</si>
  <si>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</si>
  <si>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</si>
  <si>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</si>
  <si>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</si>
  <si>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</si>
  <si>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</si>
  <si>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</si>
  <si>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</si>
  <si>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</si>
  <si>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</si>
  <si>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</si>
  <si>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</si>
  <si>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</si>
  <si>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</si>
  <si>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</si>
  <si>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</si>
  <si>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</si>
  <si>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</si>
  <si>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</si>
  <si>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</si>
  <si>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</si>
  <si>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</si>
  <si>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</si>
  <si>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</si>
  <si>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</si>
  <si>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</si>
  <si>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</si>
  <si>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</si>
  <si>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</si>
  <si>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</si>
  <si>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</si>
  <si>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</si>
  <si>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</si>
  <si>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</si>
  <si>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</si>
  <si>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</si>
  <si>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</si>
  <si>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</si>
  <si>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</si>
  <si>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</si>
  <si>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</si>
  <si>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</si>
  <si>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</si>
  <si>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</si>
  <si>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</si>
  <si>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</si>
  <si>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</si>
  <si>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</si>
  <si>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</si>
  <si>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</si>
  <si>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</si>
  <si>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</si>
  <si>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</si>
  <si>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</si>
  <si>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</si>
  <si>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</si>
  <si>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</si>
  <si>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</si>
  <si>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</si>
  <si>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</si>
  <si>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</si>
  <si>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</si>
  <si>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</si>
  <si>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</si>
  <si>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</si>
  <si>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</si>
  <si>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</si>
  <si>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</si>
  <si>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</si>
  <si>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</si>
  <si>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</si>
  <si>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</si>
  <si>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</si>
  <si>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</si>
  <si>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</si>
  <si>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</si>
  <si>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</si>
  <si>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</si>
  <si>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</si>
  <si>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</si>
  <si>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</si>
  <si>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</si>
  <si>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</si>
  <si>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</si>
  <si>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</si>
  <si>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</si>
  <si>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</si>
  <si>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</si>
  <si>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</si>
  <si>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</si>
  <si>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</si>
  <si>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</si>
  <si>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</si>
  <si>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</si>
  <si>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</si>
  <si>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</si>
  <si>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</si>
  <si>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</si>
  <si>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</si>
  <si>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</si>
  <si>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</si>
  <si>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</si>
  <si>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</si>
  <si>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</si>
  <si>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</si>
  <si>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</si>
  <si>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</si>
  <si>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</si>
  <si>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</si>
  <si>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</si>
  <si>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</si>
  <si>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</si>
  <si>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</si>
  <si>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</si>
  <si>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</si>
  <si>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</si>
  <si>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</si>
  <si>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</si>
  <si>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</si>
  <si>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</si>
  <si>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</si>
  <si>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</si>
  <si>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</si>
  <si>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</si>
  <si>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</si>
  <si>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</si>
  <si>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</si>
  <si>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</si>
  <si>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</si>
  <si>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</si>
  <si>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</si>
  <si>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</si>
  <si>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</si>
  <si>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</si>
  <si>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</si>
  <si>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</si>
  <si>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</si>
  <si>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</si>
  <si>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</si>
  <si>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</si>
  <si>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</si>
  <si>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</si>
  <si>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</si>
  <si>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</si>
  <si>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</si>
  <si>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</si>
  <si>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</si>
  <si>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</si>
  <si>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</si>
  <si>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</si>
  <si>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</si>
  <si>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</si>
  <si>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</si>
  <si>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</si>
  <si>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</si>
  <si>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</si>
  <si>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</si>
  <si>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</si>
  <si>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</si>
  <si>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</si>
  <si>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</si>
  <si>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</si>
  <si>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</si>
  <si>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</si>
  <si>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</si>
  <si>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</si>
  <si>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</si>
  <si>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</si>
  <si>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</si>
  <si>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</si>
  <si>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</si>
  <si>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</si>
  <si>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</si>
  <si>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</si>
  <si>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</si>
  <si>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</si>
  <si>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</si>
  <si>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</si>
  <si>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</si>
  <si>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</si>
  <si>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</si>
  <si>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</si>
  <si>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</si>
  <si>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</si>
  <si>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</si>
  <si>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</si>
  <si>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</si>
  <si>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</si>
  <si>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</si>
  <si>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</si>
  <si>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</si>
  <si>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</si>
  <si>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</si>
  <si>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</si>
  <si>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</si>
  <si>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</si>
  <si>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</si>
  <si>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</si>
  <si>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</si>
  <si>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</si>
  <si>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</si>
  <si>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</si>
  <si>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</si>
  <si>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</si>
  <si>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</si>
  <si>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</si>
  <si>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</si>
  <si>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</si>
  <si>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</si>
  <si>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</si>
  <si>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</si>
  <si>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</si>
  <si>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</si>
  <si>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</si>
  <si>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</si>
  <si>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</si>
  <si>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</si>
  <si>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</si>
  <si>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</si>
  <si>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</si>
  <si>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</si>
  <si>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</si>
  <si>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</si>
  <si>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</si>
  <si>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</si>
  <si>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</si>
  <si>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</si>
  <si>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</si>
  <si>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</si>
  <si>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</si>
  <si>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</si>
  <si>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</si>
  <si>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</si>
  <si>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</si>
  <si>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</si>
  <si>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</si>
  <si>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</si>
  <si>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</si>
  <si>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</si>
  <si>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</si>
  <si>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</si>
  <si>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</si>
  <si>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</si>
  <si>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</si>
  <si>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</si>
  <si>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</si>
  <si>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</si>
  <si>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</si>
  <si>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</si>
  <si>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</si>
  <si>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</si>
  <si>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</si>
  <si>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</si>
  <si>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</si>
  <si>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</si>
  <si>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</si>
  <si>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</si>
  <si>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</si>
  <si>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</si>
  <si>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</si>
  <si>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</si>
  <si>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</si>
  <si>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</si>
  <si>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</si>
  <si>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</si>
  <si>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</si>
  <si>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</si>
  <si>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</si>
  <si>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</si>
  <si>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</si>
  <si>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</si>
  <si>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</si>
  <si>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</si>
  <si>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</si>
  <si>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</si>
  <si>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</si>
  <si>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</si>
  <si>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</si>
  <si>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</si>
  <si>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</si>
  <si>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</si>
  <si>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</si>
  <si>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</si>
  <si>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</si>
  <si>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</si>
  <si>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</si>
  <si>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</si>
  <si>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</si>
  <si>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</si>
  <si>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</si>
  <si>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</si>
  <si>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</si>
  <si>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</si>
  <si>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</si>
  <si>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</si>
  <si>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</si>
  <si>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</si>
  <si>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</si>
  <si>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</si>
  <si>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</si>
  <si>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</si>
  <si>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</si>
  <si>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</si>
  <si>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</si>
  <si>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</si>
  <si>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</si>
  <si>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</si>
  <si>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</si>
  <si>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</si>
  <si>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</si>
  <si>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</si>
  <si>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</si>
  <si>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</si>
  <si>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</si>
  <si>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</si>
  <si>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</si>
  <si>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</si>
  <si>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</si>
  <si>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</si>
  <si>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</si>
  <si>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</si>
  <si>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</si>
  <si>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</si>
  <si>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</si>
  <si>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</si>
  <si>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</si>
  <si>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</si>
  <si>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</si>
  <si>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</si>
  <si>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</si>
  <si>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</si>
  <si>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</si>
  <si>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</si>
  <si>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</si>
  <si>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</si>
  <si>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</si>
  <si>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</si>
  <si>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</si>
  <si>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</si>
  <si>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</si>
  <si>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</si>
  <si>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</si>
  <si>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</si>
  <si>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</si>
  <si>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</si>
  <si>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</si>
  <si>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</si>
  <si>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</si>
  <si>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</si>
  <si>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</si>
  <si>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</si>
  <si>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</si>
  <si>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</si>
  <si>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</si>
  <si>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</si>
  <si>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</si>
  <si>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</si>
  <si>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</si>
  <si>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</si>
  <si>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</si>
  <si>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</si>
  <si>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</si>
  <si>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</si>
  <si>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</si>
  <si>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</si>
  <si>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</si>
  <si>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</si>
  <si>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</si>
  <si>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</si>
  <si>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</si>
  <si>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</si>
  <si>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</si>
  <si>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</si>
  <si>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</si>
  <si>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</si>
  <si>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</si>
  <si>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</si>
  <si>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</si>
  <si>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</si>
  <si>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</si>
  <si>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</si>
  <si>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</si>
  <si>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</si>
  <si>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</si>
  <si>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</si>
  <si>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</si>
  <si>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</si>
  <si>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</si>
  <si>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</si>
  <si>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</si>
  <si>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</si>
  <si>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</si>
  <si>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</si>
  <si>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</si>
  <si>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</si>
  <si>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</si>
  <si>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</si>
  <si>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</si>
  <si>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</si>
  <si>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</si>
  <si>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</si>
  <si>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</si>
  <si>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</si>
  <si>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</si>
  <si>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</si>
  <si>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</si>
  <si>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</si>
  <si>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</si>
  <si>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</si>
  <si>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</si>
  <si>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</si>
  <si>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</si>
  <si>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</si>
  <si>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</si>
  <si>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</si>
  <si>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</si>
  <si>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</si>
  <si>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</si>
  <si>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</si>
  <si>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</si>
  <si>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</si>
  <si>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</si>
  <si>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</si>
  <si>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</si>
  <si>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</si>
  <si>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</si>
  <si>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</si>
  <si>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</si>
  <si>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</si>
  <si>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</si>
  <si>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</si>
  <si>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</si>
  <si>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</si>
  <si>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</si>
  <si>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</si>
  <si>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</si>
  <si>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</si>
  <si>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</si>
  <si>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</si>
  <si>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</si>
  <si>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</si>
  <si>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</si>
  <si>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</si>
  <si>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</si>
  <si>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</si>
  <si>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</si>
  <si>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</si>
  <si>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</si>
  <si>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</si>
  <si>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</si>
  <si>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</si>
  <si>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</si>
  <si>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</si>
  <si>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</si>
  <si>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</si>
  <si>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</si>
  <si>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</si>
  <si>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</si>
  <si>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</si>
  <si>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</si>
  <si>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</si>
  <si>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</si>
  <si>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</si>
  <si>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</si>
  <si>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</si>
  <si>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</si>
  <si>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</si>
  <si>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</si>
  <si>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</si>
  <si>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</si>
  <si>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</si>
  <si>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</si>
  <si>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</si>
  <si>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</si>
  <si>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</si>
  <si>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</si>
  <si>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</si>
  <si>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</si>
  <si>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</si>
  <si>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</si>
  <si>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</si>
  <si>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</si>
  <si>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</si>
  <si>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</si>
  <si>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</si>
  <si>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</si>
  <si>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</si>
  <si>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</si>
  <si>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</si>
  <si>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</si>
  <si>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</si>
  <si>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</si>
  <si>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</si>
  <si>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</si>
  <si>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</si>
  <si>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</si>
  <si>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</si>
  <si>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</si>
  <si>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</si>
  <si>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</si>
  <si>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</si>
  <si>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</si>
  <si>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</si>
  <si>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</si>
  <si>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</si>
  <si>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</si>
  <si>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</si>
  <si>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</si>
  <si>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</si>
  <si>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</si>
  <si>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</si>
  <si>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</si>
  <si>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</si>
  <si>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</si>
  <si>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</si>
  <si>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</si>
  <si>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</si>
  <si>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</si>
  <si>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</si>
  <si>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</si>
  <si>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</si>
  <si>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</si>
  <si>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</si>
  <si>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</si>
  <si>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</si>
  <si>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</si>
  <si>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</si>
  <si>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</si>
  <si>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</si>
  <si>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</si>
  <si>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</si>
  <si>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</si>
  <si>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</si>
  <si>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</si>
  <si>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</si>
  <si>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</si>
  <si>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</si>
  <si>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</si>
  <si>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</si>
  <si>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</si>
  <si>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</si>
  <si>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</si>
  <si>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</si>
  <si>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</si>
  <si>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</si>
  <si>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</si>
  <si>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</si>
  <si>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</si>
  <si>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</si>
  <si>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</si>
  <si>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</si>
  <si>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</si>
  <si>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</si>
  <si>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</si>
  <si>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</si>
  <si>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</si>
  <si>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</si>
  <si>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</si>
  <si>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</si>
  <si>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</si>
  <si>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</si>
  <si>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</si>
  <si>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</si>
  <si>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</si>
  <si>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</si>
  <si>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</si>
  <si>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</si>
  <si>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</si>
  <si>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</si>
  <si>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</si>
  <si>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</si>
  <si>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</si>
  <si>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</si>
  <si>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</si>
  <si>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</si>
  <si>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</si>
  <si>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</si>
  <si>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</si>
  <si>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</si>
  <si>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</si>
  <si>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</si>
  <si>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</si>
  <si>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</si>
  <si>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</si>
  <si>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</si>
  <si>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</si>
  <si>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</si>
  <si>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</si>
  <si>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</si>
  <si>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</si>
  <si>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</si>
  <si>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</si>
  <si>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</si>
  <si>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</si>
  <si>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</si>
  <si>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</si>
  <si>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</si>
  <si>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</si>
  <si>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</si>
  <si>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</si>
  <si>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</si>
  <si>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</si>
  <si>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</si>
  <si>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</si>
  <si>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</si>
  <si>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</si>
  <si>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</si>
  <si>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</si>
  <si>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</si>
  <si>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</si>
  <si>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</si>
  <si>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</si>
  <si>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</si>
  <si>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</si>
  <si>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</si>
  <si>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</si>
  <si>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</si>
  <si>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</si>
  <si>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</si>
  <si>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</si>
  <si>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</si>
  <si>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</si>
  <si>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</si>
  <si>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</si>
  <si>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</si>
  <si>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</si>
  <si>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</si>
  <si>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</si>
  <si>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</si>
  <si>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</si>
  <si>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</si>
  <si>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</si>
  <si>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</si>
  <si>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</si>
  <si>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</si>
  <si>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</si>
  <si>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</si>
  <si>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</si>
  <si>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</si>
  <si>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</si>
  <si>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</si>
  <si>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</si>
  <si>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</si>
  <si>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</si>
  <si>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</si>
  <si>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</si>
  <si>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</si>
  <si>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</si>
  <si>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</si>
  <si>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</si>
  <si>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</si>
  <si>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</si>
  <si>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</si>
  <si>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</si>
  <si>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</si>
  <si>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</si>
  <si>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</si>
  <si>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</si>
  <si>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</si>
  <si>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</si>
  <si>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</si>
  <si>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</si>
  <si>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</si>
  <si>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</si>
  <si>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</si>
  <si>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</si>
  <si>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</si>
  <si>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</si>
  <si>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</si>
  <si>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</si>
  <si>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</si>
  <si>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</si>
  <si>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</si>
  <si>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</si>
  <si>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</si>
  <si>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</si>
  <si>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</si>
  <si>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</si>
  <si>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</si>
  <si>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</si>
  <si>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</si>
  <si>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</si>
  <si>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</si>
  <si>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</si>
  <si>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</si>
  <si>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</si>
  <si>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</si>
  <si>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</si>
  <si>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</si>
  <si>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</si>
  <si>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</si>
  <si>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</si>
  <si>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</si>
  <si>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</si>
  <si>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</si>
  <si>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</si>
  <si>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</si>
  <si>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</si>
  <si>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</si>
  <si>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</si>
  <si>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</si>
  <si>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</si>
  <si>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</si>
  <si>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</si>
  <si>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</si>
  <si>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</si>
  <si>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</si>
  <si>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</si>
  <si>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</si>
  <si>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</si>
  <si>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</si>
  <si>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</si>
  <si>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</si>
  <si>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</si>
  <si>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</si>
  <si>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</si>
  <si>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</si>
  <si>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</si>
  <si>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</si>
  <si>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</si>
  <si>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</si>
  <si>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</si>
  <si>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</si>
  <si>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</si>
  <si>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</si>
  <si>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</si>
  <si>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</si>
  <si>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</si>
  <si>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</si>
  <si>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</si>
  <si>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</si>
  <si>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</si>
  <si>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</si>
  <si>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</si>
  <si>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</si>
  <si>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</si>
  <si>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</si>
  <si>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</si>
  <si>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</si>
  <si>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</si>
  <si>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</si>
  <si>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</si>
  <si>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</si>
  <si>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</si>
  <si>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</si>
  <si>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</si>
  <si>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</si>
  <si>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</si>
  <si>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</si>
  <si>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</si>
  <si>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</si>
  <si>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</si>
  <si>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</si>
  <si>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</si>
  <si>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</si>
  <si>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</si>
  <si>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</si>
  <si>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</si>
  <si>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</si>
  <si>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</si>
  <si>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</si>
  <si>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</si>
  <si>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</si>
  <si>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</si>
  <si>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</si>
  <si>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</si>
  <si>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</si>
  <si>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</si>
  <si>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</si>
  <si>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</si>
  <si>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</si>
  <si>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</si>
  <si>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</si>
  <si>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</si>
  <si>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</si>
  <si>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</si>
  <si>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</si>
  <si>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</si>
  <si>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</si>
  <si>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</si>
  <si>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</si>
  <si>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</si>
  <si>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</si>
  <si>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</si>
  <si>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</si>
  <si>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</si>
  <si>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</si>
  <si>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</si>
  <si>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</si>
  <si>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</si>
  <si>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</si>
  <si>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</si>
  <si>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</si>
  <si>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</si>
  <si>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</si>
  <si>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</si>
  <si>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</si>
  <si>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</si>
  <si>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</si>
  <si>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</si>
  <si>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</si>
  <si>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</si>
  <si>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</si>
  <si>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</si>
  <si>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</si>
  <si>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</si>
  <si>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</si>
  <si>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</si>
  <si>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</si>
  <si>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</si>
  <si>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</si>
  <si>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</si>
  <si>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</si>
  <si>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</si>
  <si>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</si>
  <si>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</si>
  <si>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</si>
  <si>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</si>
  <si>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</si>
  <si>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</si>
  <si>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</si>
  <si>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</si>
  <si>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</si>
  <si>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</si>
  <si>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</si>
  <si>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</si>
  <si>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</si>
  <si>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</si>
  <si>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</si>
  <si>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</si>
  <si>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</si>
  <si>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</si>
  <si>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</si>
  <si>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</si>
  <si>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</si>
  <si>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</si>
  <si>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</si>
  <si>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</si>
  <si>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</si>
  <si>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</si>
  <si>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</si>
  <si>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</si>
  <si>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</si>
  <si>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</si>
  <si>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</si>
  <si>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</si>
  <si>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</si>
  <si>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</si>
  <si>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</si>
  <si>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</si>
  <si>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</si>
  <si>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</si>
  <si>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</si>
  <si>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</si>
  <si>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</si>
  <si>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</si>
  <si>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</si>
  <si>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</si>
  <si>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</si>
  <si>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</si>
  <si>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</si>
  <si>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</si>
  <si>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</si>
  <si>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</si>
  <si>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</si>
  <si>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</si>
  <si>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</si>
  <si>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</si>
  <si>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</si>
  <si>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</si>
  <si>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</si>
  <si>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</si>
  <si>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</si>
  <si>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</si>
  <si>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</si>
  <si>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</si>
  <si>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</si>
  <si>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</si>
  <si>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</si>
  <si>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</si>
  <si>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</si>
  <si>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</si>
  <si>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</si>
  <si>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</si>
  <si>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</si>
  <si>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</si>
  <si>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</si>
  <si>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</si>
  <si>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</si>
  <si>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</si>
  <si>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</si>
  <si>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</si>
  <si>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</si>
  <si>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</si>
  <si>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</si>
  <si>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</si>
  <si>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</si>
  <si>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</si>
  <si>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</si>
  <si>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</si>
  <si>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</si>
  <si>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</si>
  <si>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</si>
  <si>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</si>
  <si>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</si>
  <si>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</si>
  <si>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</si>
  <si>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</si>
  <si>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</si>
  <si>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</si>
  <si>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</si>
  <si>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</si>
  <si>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</si>
  <si>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</si>
  <si>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</si>
  <si>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</si>
  <si>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</si>
  <si>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</si>
  <si>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</si>
  <si>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</si>
  <si>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</si>
  <si>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</si>
  <si>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</si>
  <si>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</si>
  <si>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</si>
  <si>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</si>
  <si>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</si>
  <si>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</si>
  <si>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</si>
  <si>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</si>
  <si>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</si>
  <si>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</si>
  <si>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</si>
  <si>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</si>
  <si>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</si>
  <si>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</si>
  <si>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</si>
  <si>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</si>
  <si>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</si>
  <si>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</si>
  <si>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</si>
  <si>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</si>
  <si>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</si>
  <si>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</si>
  <si>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</si>
  <si>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</si>
  <si>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</si>
  <si>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</si>
  <si>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</si>
  <si>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</si>
  <si>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</si>
  <si>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</si>
  <si>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</si>
  <si>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</si>
  <si>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</si>
  <si>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</si>
  <si>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</si>
  <si>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</si>
  <si>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</si>
  <si>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</si>
  <si>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</si>
  <si>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</si>
  <si>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</si>
  <si>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</si>
  <si>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</si>
  <si>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</si>
  <si>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</si>
  <si>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</si>
  <si>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</si>
  <si>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</si>
  <si>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</si>
  <si>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</si>
  <si>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</si>
  <si>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</si>
  <si>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</si>
  <si>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</si>
  <si>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</si>
  <si>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</si>
  <si>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</si>
  <si>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</si>
  <si>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</si>
  <si>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</si>
  <si>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</si>
  <si>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</si>
  <si>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</si>
  <si>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</si>
  <si>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</si>
  <si>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</si>
  <si>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</si>
  <si>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</si>
  <si>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</si>
  <si>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</si>
  <si>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</si>
  <si>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</si>
  <si>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</si>
  <si>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</si>
  <si>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</si>
  <si>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</si>
  <si>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</si>
  <si>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</si>
  <si>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</si>
  <si>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</si>
  <si>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</si>
  <si>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</si>
  <si>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</si>
  <si>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</si>
  <si>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</si>
  <si>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</si>
  <si>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</si>
  <si>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</si>
  <si>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</si>
  <si>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</si>
  <si>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</si>
  <si>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</si>
  <si>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</si>
  <si>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</si>
  <si>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</si>
  <si>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</si>
  <si>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</si>
  <si>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</si>
  <si>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</si>
  <si>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</si>
  <si>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</si>
  <si>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</si>
  <si>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</si>
  <si>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</si>
  <si>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</si>
  <si>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</si>
  <si>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</si>
  <si>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</si>
  <si>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</si>
  <si>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</si>
  <si>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</si>
  <si>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</si>
  <si>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</si>
  <si>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</si>
  <si>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</si>
  <si>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</si>
  <si>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</si>
  <si>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</si>
  <si>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</si>
  <si>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</si>
  <si>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</si>
  <si>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</si>
  <si>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</si>
  <si>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</si>
  <si>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</si>
  <si>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</si>
  <si>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</si>
  <si>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</si>
  <si>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</si>
  <si>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</si>
  <si>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</si>
  <si>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</si>
  <si>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</si>
  <si>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</si>
  <si>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</si>
  <si>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</si>
  <si>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</si>
  <si>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</si>
  <si>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</si>
  <si>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</si>
  <si>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</si>
  <si>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</si>
  <si>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</si>
  <si>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</si>
  <si>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</si>
  <si>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</si>
  <si>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</si>
  <si>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</si>
  <si>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</si>
  <si>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</si>
  <si>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</si>
  <si>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</si>
  <si>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</si>
  <si>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</si>
  <si>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</si>
  <si>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</si>
  <si>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</si>
  <si>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</si>
  <si>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</si>
  <si>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</si>
  <si>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</si>
  <si>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</si>
  <si>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</si>
  <si>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</si>
  <si>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</si>
  <si>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</si>
  <si>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</si>
  <si>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</si>
  <si>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</si>
  <si>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</si>
  <si>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</si>
  <si>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</si>
  <si>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</si>
  <si>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</si>
  <si>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</si>
  <si>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</si>
  <si>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</si>
  <si>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</si>
  <si>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</si>
  <si>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</si>
  <si>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</si>
  <si>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</si>
  <si>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</si>
  <si>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</si>
  <si>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</si>
  <si>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</si>
  <si>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</si>
  <si>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</si>
  <si>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</si>
  <si>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</si>
  <si>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</si>
  <si>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</si>
  <si>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</si>
  <si>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</si>
  <si>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</si>
  <si>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</si>
  <si>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</si>
  <si>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</si>
  <si>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</si>
  <si>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</si>
  <si>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</si>
  <si>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</si>
  <si>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</si>
  <si>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</si>
  <si>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</si>
  <si>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</si>
  <si>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</si>
  <si>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</si>
  <si>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</si>
  <si>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</si>
  <si>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</si>
  <si>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</si>
  <si>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</si>
  <si>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</si>
  <si>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</si>
  <si>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</si>
  <si>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</si>
  <si>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</si>
  <si>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</si>
  <si>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</si>
  <si>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</si>
  <si>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</si>
  <si>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</si>
  <si>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</si>
  <si>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</si>
  <si>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</si>
  <si>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</si>
  <si>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</si>
  <si>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</si>
  <si>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</si>
  <si>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</si>
  <si>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</si>
  <si>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</si>
  <si>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</si>
  <si>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</si>
  <si>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</si>
  <si>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</si>
  <si>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</si>
  <si>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</si>
  <si>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</si>
  <si>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</si>
  <si>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</si>
  <si>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</si>
  <si>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</si>
  <si>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</si>
  <si>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</si>
  <si>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</si>
  <si>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</si>
  <si>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</si>
  <si>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</si>
  <si>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</si>
  <si>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</si>
  <si>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</si>
  <si>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</si>
  <si>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</si>
  <si>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</si>
  <si>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</si>
  <si>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</si>
  <si>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</si>
  <si>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</si>
  <si>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</si>
  <si>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</si>
  <si>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</si>
  <si>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</si>
  <si>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</si>
  <si>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</si>
  <si>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</si>
  <si>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</si>
  <si>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</si>
  <si>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</si>
  <si>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</si>
  <si>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</si>
  <si>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</si>
  <si>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</si>
  <si>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</si>
  <si>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</si>
  <si>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</si>
  <si>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</si>
  <si>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</si>
  <si>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</si>
  <si>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</si>
  <si>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</si>
  <si>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</si>
  <si>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</si>
  <si>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</si>
  <si>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</si>
  <si>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</si>
  <si>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</si>
  <si>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</si>
  <si>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</si>
  <si>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</si>
  <si>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</si>
  <si>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</si>
  <si>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</si>
  <si>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</si>
  <si>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</si>
  <si>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</si>
  <si>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</si>
  <si>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</si>
  <si>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</si>
  <si>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</si>
  <si>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</si>
  <si>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</si>
  <si>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</si>
  <si>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</si>
  <si>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</si>
  <si>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</si>
  <si>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</si>
  <si>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</si>
  <si>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</si>
  <si>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</si>
  <si>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</si>
  <si>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</si>
  <si>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</si>
  <si>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</si>
  <si>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</si>
  <si>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</si>
  <si>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</si>
  <si>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</si>
  <si>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</si>
  <si>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</si>
  <si>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</si>
  <si>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</si>
  <si>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</si>
  <si>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</si>
  <si>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</si>
  <si>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</si>
  <si>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</si>
  <si>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</si>
  <si>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</si>
  <si>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</si>
  <si>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</si>
  <si>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</si>
  <si>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</si>
  <si>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</si>
  <si>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</si>
  <si>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</si>
  <si>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</si>
  <si>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</si>
  <si>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</si>
  <si>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</si>
  <si>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</si>
  <si>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</si>
  <si>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</si>
  <si>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</si>
  <si>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</si>
  <si>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</si>
  <si>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</si>
  <si>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</si>
  <si>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</si>
  <si>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</si>
  <si>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</si>
  <si>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</si>
  <si>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</si>
  <si>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</si>
  <si>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</si>
  <si>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</si>
  <si>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</si>
  <si>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</si>
  <si>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</si>
  <si>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</si>
  <si>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</si>
  <si>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</si>
  <si>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</si>
  <si>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</si>
  <si>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</si>
  <si>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</si>
  <si>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</si>
  <si>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</si>
  <si>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</si>
  <si>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</si>
  <si>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</si>
  <si>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</si>
  <si>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</si>
  <si>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</si>
  <si>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</si>
  <si>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</si>
  <si>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</si>
  <si>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</si>
  <si>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</si>
  <si>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</si>
  <si>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</si>
  <si>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</si>
  <si>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</si>
  <si>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</si>
  <si>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</si>
  <si>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</si>
  <si>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</si>
  <si>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</si>
  <si>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</si>
  <si>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</si>
  <si>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</si>
  <si>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</si>
  <si>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</si>
  <si>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</si>
  <si>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</si>
  <si>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</si>
  <si>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</si>
  <si>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</si>
  <si>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</si>
  <si>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</si>
  <si>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</si>
  <si>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</si>
  <si>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</si>
  <si>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</si>
  <si>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</si>
  <si>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</si>
  <si>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</si>
  <si>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</si>
  <si>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</si>
  <si>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</si>
  <si>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</si>
  <si>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</si>
  <si>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</si>
  <si>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</si>
  <si>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</si>
  <si>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</si>
  <si>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</si>
  <si>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</si>
  <si>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</si>
  <si>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</si>
  <si>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</si>
  <si>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</si>
  <si>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</si>
  <si>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</si>
  <si>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</si>
  <si>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</si>
  <si>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</si>
  <si>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</si>
  <si>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</si>
  <si>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</si>
  <si>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</si>
  <si>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</si>
  <si>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</si>
  <si>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</si>
  <si>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</si>
  <si>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</si>
  <si>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</si>
  <si>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</si>
  <si>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</si>
  <si>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</si>
  <si>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</si>
  <si>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</si>
  <si>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</si>
  <si>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</si>
  <si>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</si>
  <si>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</si>
  <si>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</si>
  <si>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</si>
  <si>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</si>
  <si>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</si>
  <si>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</si>
  <si>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</si>
  <si>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</si>
  <si>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</si>
  <si>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</si>
  <si>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</si>
  <si>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</si>
  <si>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</si>
  <si>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</si>
  <si>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</si>
  <si>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</si>
  <si>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</si>
  <si>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</si>
  <si>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</si>
  <si>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</si>
  <si>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</si>
  <si>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</si>
  <si>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</si>
  <si>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</si>
  <si>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</si>
  <si>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</si>
  <si>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</si>
  <si>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</si>
  <si>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</si>
  <si>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</si>
  <si>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</si>
  <si>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</si>
  <si>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</si>
  <si>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</si>
  <si>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</si>
  <si>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</si>
  <si>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</si>
  <si>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</si>
  <si>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</si>
  <si>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</si>
  <si>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</si>
  <si>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</si>
  <si>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</si>
  <si>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</si>
  <si>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</si>
  <si>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</si>
  <si>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</si>
  <si>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</si>
  <si>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</si>
  <si>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</si>
  <si>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</si>
  <si>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</si>
  <si>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</si>
  <si>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</si>
  <si>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</si>
  <si>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</si>
  <si>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</si>
  <si>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</si>
  <si>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</si>
  <si>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</si>
  <si>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</si>
  <si>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</si>
  <si>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</si>
  <si>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</si>
  <si>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</si>
  <si>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</si>
  <si>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</si>
  <si>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</si>
  <si>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</si>
  <si>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</si>
  <si>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</si>
  <si>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</si>
  <si>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</si>
  <si>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</si>
  <si>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</si>
  <si>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</si>
  <si>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</si>
  <si>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</si>
  <si>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</si>
  <si>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</si>
  <si>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</si>
  <si>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</si>
  <si>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</si>
  <si>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</si>
  <si>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</si>
  <si>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</si>
  <si>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</si>
  <si>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</si>
  <si>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</si>
  <si>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</si>
  <si>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</si>
  <si>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</si>
  <si>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</si>
  <si>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</si>
  <si>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</si>
  <si>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</si>
  <si>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</si>
  <si>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</si>
  <si>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</si>
  <si>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</si>
  <si>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</si>
  <si>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</si>
  <si>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</si>
  <si>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</si>
  <si>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</si>
  <si>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</si>
  <si>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</si>
  <si>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</si>
  <si>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</si>
  <si>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</si>
  <si>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</si>
  <si>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</si>
  <si>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</si>
  <si>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</si>
  <si>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</si>
  <si>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</si>
  <si>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</si>
  <si>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</si>
  <si>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</si>
  <si>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</si>
  <si>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</si>
  <si>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</si>
  <si>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</si>
  <si>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</si>
  <si>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</si>
  <si>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</si>
  <si>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</si>
  <si>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</si>
  <si>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</si>
  <si>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</si>
  <si>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</si>
  <si>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</si>
  <si>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</si>
  <si>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</si>
  <si>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</si>
  <si>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</si>
  <si>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</si>
  <si>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</si>
  <si>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</si>
  <si>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</si>
  <si>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</si>
  <si>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</si>
  <si>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</si>
  <si>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</si>
  <si>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</si>
  <si>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</si>
  <si>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</si>
  <si>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</si>
  <si>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</si>
  <si>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</si>
  <si>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</si>
  <si>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</si>
  <si>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</si>
  <si>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</si>
  <si>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</si>
  <si>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</si>
  <si>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</si>
  <si>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</si>
  <si>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</si>
  <si>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</si>
  <si>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</si>
  <si>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</si>
  <si>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</si>
  <si>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</si>
  <si>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</si>
  <si>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</si>
  <si>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</si>
  <si>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</si>
  <si>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</si>
  <si>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</si>
  <si>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</si>
  <si>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</si>
  <si>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</si>
  <si>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</si>
  <si>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</si>
  <si>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</si>
  <si>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</si>
  <si>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</si>
  <si>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</si>
  <si>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</si>
  <si>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</si>
  <si>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</si>
  <si>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</si>
  <si>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</si>
  <si>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</si>
  <si>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</si>
  <si>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</si>
  <si>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</si>
  <si>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</si>
  <si>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</si>
  <si>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</si>
  <si>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</si>
  <si>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</si>
  <si>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</si>
  <si>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</si>
  <si>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</si>
  <si>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</si>
  <si>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</si>
  <si>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</si>
  <si>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</si>
  <si>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</si>
  <si>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</si>
  <si>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</si>
  <si>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</si>
  <si>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</si>
  <si>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</si>
  <si>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</si>
  <si>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</si>
  <si>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</si>
  <si>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</si>
  <si>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</si>
  <si>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</si>
  <si>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</si>
  <si>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</si>
  <si>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</si>
  <si>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</si>
  <si>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</si>
  <si>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</si>
  <si>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</si>
  <si>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</si>
  <si>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</si>
  <si>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</si>
  <si>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</si>
  <si>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</si>
  <si>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</si>
  <si>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</si>
  <si>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</si>
  <si>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</si>
  <si>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</si>
  <si>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</si>
  <si>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</si>
  <si>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</si>
  <si>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</si>
  <si>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</si>
  <si>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</si>
  <si>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</si>
  <si>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</si>
  <si>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</si>
  <si>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</si>
  <si>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</si>
  <si>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</si>
  <si>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</si>
  <si>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</si>
  <si>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</si>
  <si>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</si>
  <si>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</si>
  <si>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</si>
  <si>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</si>
  <si>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</si>
  <si>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</si>
  <si>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</si>
  <si>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</si>
  <si>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</si>
  <si>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</si>
  <si>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</si>
  <si>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</si>
  <si>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</si>
  <si>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</si>
  <si>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</si>
  <si>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</si>
  <si>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</si>
  <si>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</si>
  <si>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</si>
  <si>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</si>
  <si>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</si>
  <si>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</si>
  <si>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</si>
  <si>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</si>
  <si>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</si>
  <si>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</si>
  <si>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</si>
  <si>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</si>
  <si>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</si>
  <si>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</si>
  <si>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</si>
  <si>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</si>
  <si>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</si>
  <si>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</si>
  <si>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</si>
  <si>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</si>
  <si>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</si>
  <si>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</si>
  <si>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</si>
  <si>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</si>
  <si>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</si>
  <si>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</si>
  <si>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</si>
  <si>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</si>
  <si>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</si>
  <si>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</si>
  <si>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</si>
  <si>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</si>
  <si>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</si>
  <si>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</si>
  <si>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</si>
  <si>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</si>
  <si>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</si>
  <si>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</si>
  <si>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</si>
  <si>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</si>
  <si>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</si>
  <si>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</si>
  <si>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</si>
  <si>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</si>
  <si>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</si>
  <si>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</si>
  <si>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</si>
  <si>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</si>
  <si>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</si>
  <si>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</si>
  <si>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</si>
  <si>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</si>
  <si>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</si>
  <si>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</si>
  <si>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</si>
  <si>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</si>
  <si>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</si>
  <si>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</si>
  <si>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</si>
  <si>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</si>
  <si>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</si>
  <si>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</si>
  <si>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</si>
  <si>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</si>
  <si>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</si>
  <si>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</si>
  <si>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</si>
  <si>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</si>
  <si>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</si>
  <si>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</si>
  <si>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</si>
  <si>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</si>
  <si>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</si>
  <si>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</si>
  <si>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</si>
  <si>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</si>
  <si>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</si>
  <si>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</si>
  <si>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</si>
  <si>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</si>
  <si>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</si>
  <si>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</si>
  <si>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</si>
  <si>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</si>
  <si>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</si>
  <si>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</si>
  <si>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</si>
  <si>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</si>
  <si>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</si>
  <si>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</si>
  <si>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</si>
  <si>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</si>
  <si>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</si>
  <si>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</si>
  <si>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</si>
  <si>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</si>
  <si>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</si>
  <si>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</si>
  <si>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</si>
  <si>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</si>
  <si>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</si>
  <si>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</si>
  <si>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</si>
  <si>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</si>
  <si>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</si>
  <si>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</si>
  <si>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</si>
  <si>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</si>
  <si>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</si>
  <si>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</si>
  <si>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</si>
  <si>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</si>
  <si>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</si>
  <si>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</si>
  <si>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</si>
  <si>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</si>
  <si>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</si>
  <si>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</si>
  <si>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</si>
  <si>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</si>
  <si>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</si>
  <si>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</si>
  <si>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</si>
  <si>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</si>
  <si>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</si>
  <si>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</si>
  <si>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</si>
  <si>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</si>
  <si>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</si>
  <si>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</si>
  <si>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</si>
  <si>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</si>
  <si>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</si>
  <si>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</si>
  <si>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</si>
  <si>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</si>
  <si>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</si>
  <si>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</si>
  <si>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</si>
  <si>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</si>
  <si>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</si>
  <si>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</si>
  <si>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</si>
  <si>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</si>
  <si>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</si>
  <si>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</si>
  <si>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</si>
  <si>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</si>
  <si>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</si>
  <si>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</si>
  <si>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</si>
  <si>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</si>
  <si>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</si>
  <si>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</si>
  <si>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</si>
  <si>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</si>
  <si>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</si>
  <si>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</si>
  <si>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</si>
  <si>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</si>
  <si>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</si>
  <si>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</si>
  <si>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</si>
  <si>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</si>
  <si>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</si>
  <si>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</si>
  <si>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</si>
  <si>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</si>
  <si>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</si>
  <si>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</si>
  <si>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</si>
  <si>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</si>
  <si>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</si>
  <si>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</si>
  <si>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</si>
  <si>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</si>
  <si>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</si>
  <si>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</si>
  <si>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</si>
  <si>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</si>
  <si>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</si>
  <si>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</si>
  <si>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</si>
  <si>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</si>
  <si>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</si>
  <si>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</si>
  <si>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</si>
  <si>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</si>
  <si>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</si>
  <si>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</si>
  <si>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</si>
  <si>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</si>
  <si>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</si>
  <si>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</si>
  <si>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</si>
  <si>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</si>
  <si>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</si>
  <si>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</si>
  <si>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</si>
  <si>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</si>
  <si>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</si>
  <si>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</si>
  <si>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</si>
  <si>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</si>
  <si>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</si>
  <si>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</si>
  <si>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</si>
  <si>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</si>
  <si>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</si>
  <si>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</si>
  <si>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</si>
  <si>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</si>
  <si>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</si>
  <si>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</si>
  <si>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</si>
  <si>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</si>
  <si>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</si>
  <si>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</si>
  <si>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</si>
  <si>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</si>
  <si>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</si>
  <si>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</si>
  <si>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</si>
  <si>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</si>
  <si>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</si>
  <si>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</si>
  <si>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</si>
  <si>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</si>
  <si>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</si>
  <si>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</si>
  <si>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</si>
  <si>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</si>
  <si>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</si>
  <si>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</si>
  <si>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</si>
  <si>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</si>
  <si>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</si>
  <si>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</si>
  <si>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</si>
  <si>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</si>
  <si>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</si>
  <si>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</si>
  <si>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</si>
  <si>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</si>
  <si>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</si>
  <si>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</si>
  <si>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</si>
  <si>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</si>
  <si>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</si>
  <si>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</si>
  <si>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</si>
  <si>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</si>
  <si>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</si>
  <si>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</si>
  <si>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</si>
  <si>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</si>
  <si>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</si>
  <si>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</si>
  <si>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</si>
  <si>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</si>
  <si>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</si>
  <si>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</si>
  <si>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</si>
  <si>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</si>
  <si>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</si>
  <si>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</si>
  <si>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</si>
  <si>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</si>
  <si>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</si>
  <si>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</si>
  <si>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</si>
  <si>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</si>
  <si>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</si>
  <si>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</si>
  <si>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</si>
  <si>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</si>
  <si>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</si>
  <si>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</si>
  <si>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</si>
  <si>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</si>
  <si>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</si>
  <si>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</si>
  <si>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</si>
  <si>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</si>
  <si>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</si>
  <si>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</si>
  <si>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</si>
  <si>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</si>
  <si>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</si>
  <si>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</si>
  <si>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</si>
  <si>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</si>
  <si>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</si>
  <si>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</si>
  <si>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</si>
  <si>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</si>
  <si>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</si>
  <si>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</si>
  <si>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</si>
  <si>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</si>
  <si>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</si>
  <si>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</si>
  <si>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</si>
  <si>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</si>
  <si>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</si>
  <si>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</si>
  <si>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</si>
  <si>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</si>
  <si>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</si>
  <si>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</si>
  <si>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</si>
  <si>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</si>
  <si>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</si>
  <si>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</si>
  <si>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</si>
  <si>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</si>
  <si>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</si>
  <si>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</si>
  <si>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</si>
  <si>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</si>
  <si>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</si>
  <si>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</si>
  <si>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</si>
  <si>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</si>
  <si>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</si>
  <si>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</si>
  <si>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</si>
  <si>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</si>
  <si>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</si>
  <si>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</si>
  <si>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</si>
  <si>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</si>
  <si>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</si>
  <si>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</si>
  <si>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</si>
  <si>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</si>
  <si>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</si>
  <si>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</si>
  <si>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</si>
  <si>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</si>
  <si>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</si>
  <si>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</si>
  <si>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</si>
  <si>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</si>
  <si>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</si>
  <si>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</si>
  <si>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</si>
  <si>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</si>
  <si>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</si>
  <si>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</si>
  <si>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</si>
  <si>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</si>
  <si>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</si>
  <si>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</si>
  <si>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</si>
  <si>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</si>
  <si>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</si>
  <si>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</si>
  <si>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</si>
  <si>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</si>
  <si>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</si>
  <si>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</si>
  <si>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</si>
  <si>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</si>
  <si>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</si>
  <si>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</si>
  <si>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</si>
  <si>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</si>
  <si>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</si>
  <si>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</si>
  <si>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</si>
  <si>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</si>
  <si>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</si>
  <si>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</si>
  <si>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</si>
  <si>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</si>
  <si>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</si>
  <si>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</si>
  <si>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</si>
  <si>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</si>
  <si>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</si>
  <si>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</si>
  <si>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</si>
  <si>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</si>
  <si>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</si>
  <si>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</si>
  <si>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</si>
  <si>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</si>
  <si>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</si>
  <si>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</si>
  <si>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</si>
  <si>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</si>
  <si>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</si>
  <si>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</si>
  <si>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</si>
  <si>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</si>
  <si>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</si>
  <si>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</si>
  <si>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</si>
  <si>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</si>
  <si>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</si>
  <si>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</si>
  <si>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</si>
  <si>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</si>
  <si>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</si>
  <si>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</si>
  <si>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</si>
  <si>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</si>
  <si>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</si>
  <si>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</si>
  <si>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</si>
  <si>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</si>
  <si>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</si>
  <si>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</si>
  <si>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</si>
  <si>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</si>
  <si>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</si>
  <si>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</si>
  <si>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</si>
  <si>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</si>
  <si>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</si>
  <si>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</si>
  <si>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</si>
  <si>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</si>
  <si>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</si>
  <si>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</si>
  <si>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</si>
  <si>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</si>
  <si>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</si>
  <si>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</si>
  <si>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</si>
  <si>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</si>
  <si>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</si>
  <si>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</si>
  <si>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</si>
  <si>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</si>
  <si>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</si>
  <si>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</si>
  <si>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</si>
  <si>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</si>
  <si>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</si>
  <si>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</si>
  <si>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</si>
  <si>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</si>
  <si>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</si>
  <si>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</si>
  <si>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</si>
  <si>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</si>
  <si>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</si>
  <si>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</si>
  <si>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</si>
  <si>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</si>
  <si>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</si>
  <si>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</si>
  <si>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</si>
  <si>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</si>
  <si>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</si>
  <si>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</si>
  <si>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</si>
  <si>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</si>
  <si>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</si>
  <si>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</si>
  <si>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</si>
  <si>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</si>
  <si>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</si>
  <si>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</si>
  <si>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</si>
  <si>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</si>
  <si>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</si>
  <si>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</si>
  <si>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</si>
  <si>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</si>
  <si>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</si>
  <si>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</si>
  <si>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</si>
  <si>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</si>
  <si>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</si>
  <si>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</si>
  <si>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</si>
  <si>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</si>
  <si>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</si>
  <si>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</si>
  <si>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</si>
  <si>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</si>
  <si>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</si>
  <si>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</si>
  <si>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</si>
  <si>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</si>
  <si>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</si>
  <si>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</si>
  <si>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</si>
  <si>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</si>
  <si>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</si>
  <si>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</si>
  <si>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</si>
  <si>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</si>
  <si>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</si>
  <si>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</si>
  <si>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</si>
  <si>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</si>
  <si>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</si>
  <si>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</si>
  <si>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</si>
  <si>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</si>
  <si>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</si>
  <si>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</si>
  <si>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</si>
  <si>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</si>
  <si>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</si>
  <si>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</si>
  <si>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</si>
  <si>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</si>
  <si>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</si>
  <si>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</si>
  <si>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</si>
  <si>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</si>
  <si>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</si>
  <si>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</si>
  <si>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</si>
  <si>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</si>
  <si>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</si>
  <si>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</si>
  <si>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</si>
  <si>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</si>
  <si>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</si>
  <si>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</si>
  <si>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</si>
  <si>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</si>
  <si>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</si>
  <si>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</si>
  <si>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</si>
  <si>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</si>
  <si>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</si>
  <si>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</si>
  <si>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</si>
  <si>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</si>
  <si>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</si>
  <si>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</si>
  <si>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</si>
  <si>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</si>
  <si>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</si>
  <si>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</si>
  <si>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</si>
  <si>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</si>
  <si>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</si>
  <si>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</si>
  <si>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</si>
  <si>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</si>
  <si>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</si>
  <si>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</si>
  <si>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</si>
  <si>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</si>
  <si>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</si>
  <si>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</si>
  <si>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</si>
  <si>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</si>
  <si>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</si>
  <si>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</si>
  <si>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</si>
  <si>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</si>
  <si>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</si>
  <si>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</si>
  <si>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</si>
  <si>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</si>
  <si>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</si>
  <si>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</si>
  <si>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</si>
  <si>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</si>
  <si>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</si>
  <si>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</si>
  <si>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</si>
  <si>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</si>
  <si>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</si>
  <si>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</si>
  <si>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</si>
  <si>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</si>
  <si>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</si>
  <si>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</si>
  <si>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</si>
  <si>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</si>
  <si>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</si>
  <si>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</si>
  <si>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</si>
  <si>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</si>
  <si>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</si>
  <si>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</si>
  <si>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</si>
  <si>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</si>
  <si>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</si>
  <si>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</si>
  <si>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</si>
  <si>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</si>
  <si>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</si>
  <si>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</si>
  <si>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</si>
  <si>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</si>
  <si>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</si>
  <si>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</si>
  <si>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</si>
  <si>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</si>
  <si>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</si>
  <si>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</si>
  <si>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</si>
  <si>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</si>
  <si>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</si>
  <si>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</si>
  <si>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</si>
  <si>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</si>
  <si>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</si>
  <si>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</si>
  <si>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</si>
  <si>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</si>
  <si>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</si>
  <si>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</si>
  <si>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</si>
  <si>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</si>
  <si>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</si>
  <si>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</si>
  <si>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</si>
  <si>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</si>
  <si>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</si>
  <si>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</si>
  <si>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</si>
  <si>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</si>
  <si>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</si>
  <si>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</si>
  <si>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</si>
  <si>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</si>
  <si>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</si>
  <si>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</si>
  <si>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</si>
  <si>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</si>
  <si>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</si>
  <si>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</si>
  <si>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</si>
  <si>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</si>
  <si>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</si>
  <si>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</si>
  <si>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</si>
  <si>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</si>
  <si>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</si>
  <si>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</si>
  <si>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</si>
  <si>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</si>
  <si>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</si>
  <si>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</si>
  <si>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</si>
  <si>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</si>
  <si>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</si>
  <si>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</si>
  <si>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</si>
  <si>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</si>
  <si>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</si>
  <si>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</si>
  <si>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</si>
  <si>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</si>
  <si>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</si>
  <si>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</si>
  <si>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</si>
  <si>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</si>
  <si>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</si>
  <si>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</si>
  <si>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</si>
  <si>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</si>
  <si>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</si>
  <si>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</si>
  <si>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</si>
  <si>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</si>
  <si>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</si>
  <si>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</si>
  <si>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</si>
  <si>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</si>
  <si>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</si>
  <si>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</si>
  <si>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</si>
  <si>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</si>
  <si>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</si>
  <si>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</si>
  <si>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</si>
  <si>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</si>
  <si>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</si>
  <si>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</si>
  <si>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</si>
  <si>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</si>
  <si>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</si>
  <si>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</si>
  <si>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</si>
  <si>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</si>
  <si>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</si>
  <si>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</si>
  <si>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</si>
  <si>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</si>
  <si>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</si>
  <si>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</si>
  <si>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</si>
  <si>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</si>
  <si>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</si>
  <si>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</si>
  <si>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</si>
  <si>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</si>
  <si>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</si>
  <si>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</si>
  <si>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</si>
  <si>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</si>
  <si>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</si>
  <si>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</si>
  <si>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</si>
  <si>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</si>
  <si>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</si>
  <si>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</si>
  <si>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</si>
  <si>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</si>
  <si>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</si>
  <si>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</si>
  <si>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</si>
  <si>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</si>
  <si>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</si>
  <si>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</si>
  <si>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</si>
  <si>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</si>
  <si>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</si>
  <si>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</si>
  <si>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</si>
  <si>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</si>
  <si>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</si>
  <si>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</si>
  <si>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</si>
  <si>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</si>
  <si>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</si>
  <si>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</si>
  <si>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</si>
  <si>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</si>
  <si>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</si>
  <si>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</si>
  <si>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</si>
  <si>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</si>
  <si>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</si>
  <si>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</si>
  <si>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</si>
  <si>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</si>
  <si>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</si>
  <si>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</si>
  <si>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</si>
  <si>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</si>
  <si>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</si>
  <si>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</si>
  <si>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</si>
  <si>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</si>
  <si>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</si>
  <si>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</si>
  <si>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</si>
  <si>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</si>
  <si>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</si>
  <si>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</si>
  <si>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</si>
  <si>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</si>
  <si>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</si>
  <si>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</si>
  <si>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</si>
  <si>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</si>
  <si>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</si>
  <si>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</si>
  <si>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</si>
  <si>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</si>
  <si>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</si>
  <si>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</si>
  <si>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</si>
  <si>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</si>
  <si>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</si>
  <si>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</si>
  <si>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</si>
  <si>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</si>
  <si>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</si>
  <si>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</si>
  <si>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</si>
  <si>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</si>
  <si>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</si>
  <si>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</si>
  <si>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</si>
  <si>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</si>
  <si>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</si>
  <si>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</si>
  <si>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</si>
  <si>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</si>
  <si>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</si>
  <si>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</si>
  <si>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</si>
  <si>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</si>
  <si>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</si>
  <si>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</si>
  <si>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</si>
  <si>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</si>
  <si>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</si>
  <si>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</si>
  <si>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</si>
  <si>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</si>
  <si>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</si>
  <si>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</si>
  <si>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</si>
  <si>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</si>
  <si>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</si>
  <si>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</si>
  <si>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</si>
  <si>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</si>
  <si>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</si>
  <si>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</si>
  <si>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</si>
  <si>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</si>
  <si>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</si>
  <si>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</si>
  <si>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</si>
  <si>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</si>
  <si>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</si>
  <si>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</si>
  <si>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</si>
  <si>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</si>
  <si>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</si>
  <si>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</si>
  <si>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</si>
  <si>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</si>
  <si>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</si>
  <si>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</si>
  <si>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</si>
  <si>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</si>
  <si>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</si>
  <si>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</si>
  <si>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</si>
  <si>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</si>
  <si>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</si>
  <si>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</si>
  <si>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</si>
  <si>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</si>
  <si>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</si>
  <si>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</si>
  <si>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</si>
  <si>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</si>
  <si>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</si>
  <si>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</si>
  <si>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</si>
  <si>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</si>
  <si>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</si>
  <si>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</si>
  <si>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</si>
  <si>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</si>
  <si>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</si>
  <si>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</si>
  <si>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</si>
  <si>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</si>
  <si>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</si>
  <si>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</si>
  <si>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</si>
  <si>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</si>
  <si>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</si>
  <si>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</si>
  <si>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</si>
  <si>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</si>
  <si>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</si>
  <si>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</si>
  <si>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</si>
  <si>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</si>
  <si>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</si>
  <si>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</si>
  <si>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</si>
  <si>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</si>
  <si>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</si>
  <si>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</si>
  <si>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</si>
  <si>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</si>
  <si>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</si>
  <si>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</si>
  <si>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</si>
  <si>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</si>
  <si>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</si>
  <si>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</si>
  <si>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</si>
  <si>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</si>
  <si>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</si>
  <si>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</si>
  <si>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</si>
  <si>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</si>
  <si>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</si>
  <si>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</si>
  <si>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</si>
  <si>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</si>
  <si>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</si>
  <si>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</si>
  <si>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</si>
  <si>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</si>
  <si>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</si>
  <si>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</si>
  <si>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</si>
  <si>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</si>
  <si>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</si>
  <si>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</si>
  <si>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</si>
  <si>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</si>
  <si>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</si>
  <si>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</si>
  <si>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</si>
  <si>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</si>
  <si>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</si>
  <si>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</si>
  <si>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</si>
  <si>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</si>
  <si>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</si>
  <si>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</si>
  <si>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</si>
  <si>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</si>
  <si>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</si>
  <si>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</si>
  <si>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</si>
  <si>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</si>
  <si>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</si>
  <si>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</si>
  <si>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</si>
  <si>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</si>
  <si>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</si>
  <si>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</si>
  <si>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</si>
  <si>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</si>
  <si>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</si>
  <si>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</si>
  <si>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</si>
  <si>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</si>
  <si>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</si>
  <si>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</si>
  <si>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</si>
  <si>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</si>
  <si>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</si>
  <si>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</si>
  <si>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</si>
  <si>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</si>
  <si>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</si>
  <si>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</si>
  <si>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</si>
  <si>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</si>
  <si>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</si>
  <si>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</si>
  <si>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</si>
  <si>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</si>
  <si>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</si>
  <si>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</si>
  <si>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</si>
  <si>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</si>
  <si>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</si>
  <si>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</si>
  <si>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</si>
  <si>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</si>
  <si>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</si>
  <si>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</si>
  <si>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</si>
  <si>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</si>
  <si>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</si>
  <si>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</si>
  <si>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</si>
  <si>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</si>
  <si>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</si>
  <si>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</si>
  <si>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</si>
  <si>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</si>
  <si>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</si>
  <si>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</si>
  <si>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</si>
  <si>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</si>
  <si>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</si>
  <si>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</si>
  <si>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</si>
  <si>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</si>
  <si>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</si>
  <si>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</si>
  <si>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</si>
  <si>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</si>
  <si>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</si>
  <si>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</si>
  <si>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</si>
  <si>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</si>
  <si>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</si>
  <si>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</si>
  <si>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</si>
  <si>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</si>
  <si>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</si>
  <si>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</si>
  <si>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</si>
  <si>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</si>
  <si>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</si>
  <si>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</si>
  <si>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</si>
  <si>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</si>
  <si>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</si>
  <si>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</si>
  <si>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</si>
  <si>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</si>
  <si>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</si>
  <si>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</si>
  <si>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</si>
  <si>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</si>
  <si>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</si>
  <si>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</si>
  <si>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</si>
  <si>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</si>
  <si>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</si>
  <si>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</si>
  <si>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</si>
  <si>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</si>
  <si>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</si>
  <si>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</si>
  <si>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</si>
  <si>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</si>
  <si>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</si>
  <si>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</si>
  <si>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</si>
  <si>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</si>
  <si>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</si>
  <si>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</si>
  <si>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</si>
  <si>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</si>
  <si>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</si>
  <si>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</si>
  <si>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</si>
  <si>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</si>
  <si>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</si>
  <si>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</si>
  <si>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</si>
  <si>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</si>
  <si>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</si>
  <si>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</si>
  <si>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</si>
  <si>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</si>
  <si>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</si>
  <si>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</si>
  <si>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</si>
  <si>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</si>
  <si>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</si>
  <si>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</si>
  <si>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</si>
  <si>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</si>
  <si>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</si>
  <si>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</si>
  <si>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</si>
  <si>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</si>
  <si>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</si>
  <si>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</si>
  <si>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</si>
  <si>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</si>
  <si>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</si>
  <si>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</si>
  <si>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</si>
  <si>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</si>
  <si>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</si>
  <si>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</si>
  <si>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</si>
  <si>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</si>
  <si>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</si>
  <si>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</si>
  <si>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</si>
  <si>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</si>
  <si>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</si>
  <si>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</si>
  <si>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</si>
  <si>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</si>
  <si>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</si>
  <si>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</si>
  <si>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</si>
  <si>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</si>
  <si>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</si>
  <si>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</si>
  <si>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</si>
  <si>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</si>
  <si>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</si>
  <si>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</si>
  <si>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</si>
  <si>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</si>
  <si>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</si>
  <si>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</si>
  <si>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</si>
  <si>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</si>
  <si>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</si>
  <si>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</si>
  <si>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</si>
  <si>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</si>
  <si>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</si>
  <si>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</si>
  <si>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</si>
  <si>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</si>
  <si>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</si>
  <si>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</si>
  <si>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</si>
  <si>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</si>
  <si>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</si>
  <si>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</si>
  <si>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</si>
  <si>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</si>
  <si>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</si>
  <si>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</si>
  <si>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</si>
  <si>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</si>
  <si>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</si>
  <si>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</si>
  <si>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</si>
  <si>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</si>
  <si>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</si>
  <si>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</si>
  <si>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</si>
  <si>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</si>
  <si>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</si>
  <si>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</si>
  <si>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</si>
  <si>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</si>
  <si>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</si>
  <si>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</si>
  <si>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</si>
  <si>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</si>
  <si>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</si>
  <si>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</si>
  <si>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</si>
  <si>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</si>
  <si>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</si>
  <si>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</si>
  <si>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</si>
  <si>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</si>
  <si>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</si>
  <si>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</si>
  <si>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</si>
  <si>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</si>
  <si>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</si>
  <si>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</si>
  <si>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</si>
  <si>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</si>
  <si>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</si>
  <si>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</si>
  <si>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</si>
  <si>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</si>
  <si>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</si>
  <si>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</si>
  <si>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</si>
  <si>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</si>
  <si>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</si>
  <si>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</si>
  <si>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</si>
  <si>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</si>
  <si>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</si>
  <si>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</si>
  <si>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</si>
  <si>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</si>
  <si>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</si>
  <si>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</si>
  <si>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</si>
  <si>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</si>
  <si>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</si>
  <si>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</si>
  <si>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</si>
  <si>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</si>
  <si>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</si>
  <si>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</si>
  <si>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</si>
  <si>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</si>
  <si>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</si>
  <si>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</si>
  <si>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</si>
  <si>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</si>
  <si>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</si>
  <si>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</si>
  <si>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</si>
  <si>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</si>
  <si>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</si>
  <si>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</si>
  <si>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</si>
  <si>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</si>
  <si>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</si>
  <si>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</si>
  <si>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</si>
  <si>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</si>
  <si>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</si>
  <si>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</si>
  <si>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</si>
  <si>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</si>
  <si>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</si>
  <si>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</si>
  <si>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</si>
  <si>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</si>
  <si>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</si>
  <si>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</si>
  <si>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</si>
  <si>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</si>
  <si>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</si>
  <si>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</si>
  <si>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</si>
  <si>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</si>
  <si>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</si>
  <si>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</si>
  <si>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</si>
  <si>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</si>
  <si>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</si>
  <si>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</si>
  <si>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</si>
  <si>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</si>
  <si>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</si>
  <si>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</si>
  <si>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</si>
  <si>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</si>
  <si>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</si>
  <si>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</si>
  <si>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</si>
  <si>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</si>
  <si>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</si>
  <si>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</si>
  <si>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</si>
  <si>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</si>
  <si>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</si>
  <si>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</si>
  <si>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</si>
  <si>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</si>
  <si>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</si>
  <si>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</si>
  <si>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</si>
  <si>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</si>
  <si>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</si>
  <si>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</si>
  <si>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</si>
  <si>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</si>
  <si>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</si>
  <si>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</si>
  <si>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</si>
  <si>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</si>
  <si>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</si>
  <si>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</si>
  <si>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</si>
  <si>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</si>
  <si>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</si>
  <si>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</si>
  <si>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</si>
  <si>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</si>
  <si>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</si>
  <si>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</si>
  <si>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</si>
  <si>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</si>
  <si>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</si>
  <si>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</si>
  <si>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</si>
  <si>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</si>
  <si>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</si>
  <si>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</si>
  <si>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</si>
  <si>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</si>
  <si>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</si>
  <si>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</si>
  <si>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</si>
  <si>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</si>
  <si>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</si>
  <si>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</si>
  <si>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</si>
  <si>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</si>
  <si>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</si>
  <si>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</si>
  <si>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</si>
  <si>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</si>
  <si>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</si>
  <si>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</si>
  <si>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</si>
  <si>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</si>
  <si>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</si>
  <si>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</si>
  <si>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</si>
  <si>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</si>
  <si>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</si>
  <si>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</si>
  <si>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</si>
  <si>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</si>
  <si>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</si>
  <si>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</si>
  <si>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</si>
  <si>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</si>
  <si>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</si>
  <si>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</si>
  <si>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</si>
  <si>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</si>
  <si>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</si>
  <si>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</si>
  <si>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</si>
  <si>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</si>
  <si>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</si>
  <si>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</si>
  <si>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</si>
  <si>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</si>
  <si>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</si>
  <si>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</si>
  <si>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</si>
  <si>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</si>
  <si>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</si>
  <si>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</si>
  <si>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</si>
  <si>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</si>
  <si>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</si>
  <si>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</si>
  <si>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</si>
  <si>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</si>
  <si>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</si>
  <si>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</si>
  <si>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</si>
  <si>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</si>
  <si>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</si>
  <si>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</si>
  <si>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</si>
  <si>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</si>
  <si>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</si>
  <si>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</si>
  <si>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</si>
  <si>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</si>
  <si>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</si>
  <si>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</si>
  <si>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</si>
  <si>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</si>
  <si>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</si>
  <si>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</si>
  <si>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</si>
  <si>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</si>
  <si>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</si>
  <si>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</si>
  <si>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</si>
  <si>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</si>
  <si>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</si>
  <si>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</si>
  <si>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</si>
  <si>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</si>
  <si>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</si>
  <si>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</si>
  <si>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</si>
  <si>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</si>
  <si>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</si>
  <si>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</si>
  <si>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</si>
  <si>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</si>
  <si>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</si>
  <si>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</si>
  <si>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</si>
  <si>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</si>
  <si>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</si>
  <si>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</si>
  <si>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</si>
  <si>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</si>
  <si>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</si>
  <si>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</si>
  <si>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</si>
  <si>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</si>
  <si>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</si>
  <si>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</si>
  <si>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</si>
  <si>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</si>
  <si>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</si>
  <si>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</si>
  <si>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</si>
  <si>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</si>
  <si>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</si>
  <si>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</si>
  <si>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</si>
  <si>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</si>
  <si>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</si>
  <si>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</si>
  <si>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</si>
  <si>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</si>
  <si>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</si>
  <si>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</si>
  <si>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</si>
  <si>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</si>
  <si>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</si>
  <si>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</si>
  <si>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</si>
  <si>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</si>
  <si>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</si>
  <si>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</si>
  <si>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</si>
  <si>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</si>
  <si>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</si>
  <si>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</si>
  <si>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</si>
  <si>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</si>
  <si>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</si>
  <si>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</si>
  <si>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</si>
  <si>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</si>
  <si>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</si>
  <si>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</si>
  <si>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</si>
  <si>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</si>
  <si>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</si>
  <si>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</si>
  <si>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</si>
  <si>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</si>
  <si>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</si>
  <si>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</si>
  <si>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</si>
  <si>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</si>
  <si>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</si>
  <si>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</si>
  <si>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</si>
  <si>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</si>
  <si>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</si>
  <si>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</si>
  <si>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</si>
  <si>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</si>
  <si>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</si>
  <si>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</si>
  <si>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</si>
  <si>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</si>
  <si>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</si>
  <si>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</si>
  <si>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</si>
  <si>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</si>
  <si>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</si>
  <si>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</si>
  <si>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</si>
  <si>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</si>
  <si>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</si>
  <si>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</si>
  <si>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</si>
  <si>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</si>
  <si>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</si>
  <si>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</si>
  <si>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</si>
  <si>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</si>
  <si>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</si>
  <si>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</si>
  <si>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</si>
  <si>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</si>
  <si>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</si>
  <si>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</si>
  <si>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</si>
  <si>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</si>
  <si>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</si>
  <si>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</si>
  <si>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</si>
  <si>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</si>
  <si>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</si>
  <si>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</si>
  <si>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</si>
  <si>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</si>
  <si>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</si>
  <si>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</si>
  <si>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</si>
  <si>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</si>
  <si>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</si>
  <si>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</si>
  <si>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</si>
  <si>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</si>
  <si>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</si>
  <si>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</si>
  <si>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</si>
  <si>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</si>
  <si>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</si>
  <si>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</si>
  <si>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</si>
  <si>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</si>
  <si>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</si>
  <si>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</si>
  <si>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</si>
  <si>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</si>
  <si>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</si>
  <si>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</si>
  <si>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</si>
  <si>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</si>
  <si>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</si>
  <si>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</si>
  <si>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</si>
  <si>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</si>
  <si>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</si>
  <si>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</si>
  <si>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</si>
  <si>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</si>
  <si>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</si>
  <si>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</si>
  <si>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</si>
  <si>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</si>
  <si>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</si>
  <si>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</si>
  <si>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</si>
  <si>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</si>
  <si>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</si>
  <si>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</si>
  <si>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</si>
  <si>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</si>
  <si>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</si>
  <si>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</si>
  <si>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</si>
  <si>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</si>
  <si>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</si>
  <si>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</si>
  <si>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</si>
  <si>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</si>
  <si>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</si>
  <si>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</si>
  <si>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</si>
  <si>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</si>
  <si>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</si>
  <si>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</si>
  <si>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</si>
  <si>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</si>
  <si>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</si>
  <si>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</si>
  <si>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</si>
  <si>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</si>
  <si>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</si>
  <si>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</si>
  <si>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</si>
  <si>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</si>
  <si>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</si>
  <si>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</si>
  <si>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</si>
  <si>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</si>
  <si>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</si>
  <si>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</si>
  <si>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</si>
  <si>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</si>
  <si>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</si>
  <si>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</si>
  <si>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</si>
  <si>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</si>
  <si>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</si>
  <si>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</si>
  <si>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</si>
  <si>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</si>
  <si>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</si>
  <si>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</si>
  <si>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</si>
  <si>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</si>
  <si>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</si>
  <si>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</si>
  <si>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</si>
  <si>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</si>
  <si>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</si>
  <si>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</si>
  <si>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</si>
  <si>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</si>
  <si>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</si>
  <si>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</si>
  <si>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</si>
  <si>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</si>
  <si>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</si>
  <si>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</si>
  <si>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</si>
  <si>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</si>
  <si>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</si>
  <si>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</si>
  <si>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</si>
  <si>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</si>
  <si>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</si>
  <si>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</si>
  <si>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</si>
  <si>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</si>
  <si>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</si>
  <si>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</si>
  <si>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</si>
  <si>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</si>
  <si>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</si>
  <si>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</si>
  <si>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</si>
  <si>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</si>
  <si>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</si>
  <si>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</si>
  <si>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</si>
  <si>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</si>
  <si>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</si>
  <si>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</si>
  <si>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</si>
  <si>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</si>
  <si>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</si>
  <si>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</si>
  <si>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</si>
  <si>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</si>
  <si>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</si>
  <si>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</si>
  <si>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</si>
  <si>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</si>
  <si>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</si>
  <si>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</si>
  <si>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</si>
  <si>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</si>
  <si>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</si>
  <si>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</si>
  <si>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</si>
  <si>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</si>
  <si>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</si>
  <si>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</si>
  <si>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</si>
  <si>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</si>
  <si>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</si>
  <si>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</si>
  <si>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</si>
  <si>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</si>
  <si>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</si>
  <si>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</si>
  <si>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</si>
  <si>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</si>
  <si>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</si>
  <si>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</si>
  <si>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</si>
  <si>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</si>
  <si>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</si>
  <si>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</si>
  <si>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</si>
  <si>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</si>
  <si>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</si>
  <si>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</si>
  <si>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</si>
  <si>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</si>
  <si>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</si>
  <si>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</si>
  <si>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</si>
  <si>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</si>
  <si>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</si>
  <si>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</si>
  <si>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</si>
  <si>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</si>
  <si>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</si>
  <si>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</si>
  <si>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</si>
  <si>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</si>
  <si>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</si>
  <si>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</si>
  <si>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</si>
  <si>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</si>
  <si>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</si>
  <si>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</si>
  <si>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</si>
  <si>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</si>
  <si>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</si>
  <si>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</si>
  <si>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</si>
  <si>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</si>
  <si>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</si>
  <si>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</si>
  <si>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</si>
  <si>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</si>
  <si>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</si>
  <si>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</si>
  <si>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</si>
  <si>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</si>
  <si>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</si>
  <si>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</si>
  <si>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</si>
  <si>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</si>
  <si>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</si>
  <si>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</si>
  <si>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</si>
  <si>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</si>
  <si>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</si>
  <si>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</si>
  <si>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</si>
  <si>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</si>
  <si>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</si>
  <si>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</si>
  <si>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</si>
  <si>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</si>
  <si>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</si>
  <si>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</si>
  <si>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</si>
  <si>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</si>
  <si>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</si>
  <si>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</si>
  <si>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</si>
  <si>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</si>
  <si>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</si>
  <si>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</si>
  <si>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</si>
  <si>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</si>
  <si>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</si>
  <si>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</si>
  <si>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</si>
  <si>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</si>
  <si>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</si>
  <si>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</si>
  <si>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</si>
  <si>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</si>
  <si>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</si>
  <si>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</si>
  <si>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</si>
  <si>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</si>
  <si>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</si>
  <si>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</si>
  <si>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</si>
  <si>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</si>
  <si>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</si>
  <si>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</si>
  <si>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</si>
  <si>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</si>
  <si>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</si>
  <si>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</si>
  <si>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</si>
  <si>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</si>
  <si>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</si>
  <si>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</si>
  <si>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</si>
  <si>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</si>
  <si>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</si>
  <si>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</si>
  <si>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</si>
  <si>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</si>
  <si>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</si>
  <si>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</si>
  <si>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</si>
  <si>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</si>
  <si>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</si>
  <si>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</si>
  <si>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</si>
  <si>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</si>
  <si>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</si>
  <si>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</si>
  <si>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</si>
  <si>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</si>
  <si>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</si>
  <si>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</si>
  <si>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</si>
  <si>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</si>
  <si>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</si>
  <si>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</si>
  <si>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</si>
  <si>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</si>
  <si>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</si>
  <si>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</si>
  <si>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</si>
  <si>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</si>
  <si>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</si>
  <si>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</si>
  <si>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</si>
  <si>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</si>
  <si>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</si>
  <si>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</si>
  <si>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</si>
  <si>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</si>
  <si>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</si>
  <si>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</si>
  <si>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</si>
  <si>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</si>
  <si>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</si>
  <si>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</si>
  <si>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</si>
  <si>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</si>
  <si>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</si>
  <si>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</si>
  <si>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</si>
  <si>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</si>
  <si>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</si>
  <si>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</si>
  <si>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</si>
  <si>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</si>
  <si>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</si>
  <si>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</si>
  <si>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</si>
  <si>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</si>
  <si>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</si>
  <si>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</si>
  <si>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</si>
  <si>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</si>
  <si>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</si>
  <si>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</si>
  <si>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</si>
  <si>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</si>
  <si>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</si>
  <si>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</si>
  <si>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</si>
  <si>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</si>
  <si>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</si>
  <si>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</si>
  <si>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</si>
  <si>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</si>
  <si>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</si>
  <si>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</si>
  <si>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</si>
  <si>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</si>
  <si>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</si>
  <si>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</si>
  <si>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</si>
  <si>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</si>
  <si>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</si>
  <si>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</si>
  <si>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</si>
  <si>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</si>
  <si>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</si>
  <si>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</si>
  <si>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</si>
  <si>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</si>
  <si>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</si>
  <si>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</si>
  <si>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</si>
  <si>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</si>
  <si>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</si>
  <si>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</si>
  <si>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</si>
  <si>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</si>
  <si>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</si>
  <si>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</si>
  <si>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</si>
  <si>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</si>
  <si>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</si>
  <si>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</si>
  <si>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</si>
  <si>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</si>
  <si>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</si>
  <si>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</si>
  <si>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</si>
  <si>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</si>
  <si>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</si>
  <si>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</si>
  <si>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</si>
  <si>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</si>
  <si>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</si>
  <si>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</si>
  <si>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</si>
  <si>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</si>
  <si>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</si>
  <si>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</si>
  <si>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</si>
  <si>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</si>
  <si>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</si>
  <si>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</si>
  <si>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</si>
  <si>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</si>
  <si>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</si>
  <si>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</si>
  <si>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</si>
  <si>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</si>
  <si>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</si>
  <si>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</si>
  <si>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</si>
  <si>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</si>
  <si>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</si>
  <si>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</si>
  <si>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</si>
  <si>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</si>
  <si>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</si>
  <si>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</si>
  <si>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</si>
  <si>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</si>
  <si>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</si>
  <si>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</si>
  <si>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</si>
  <si>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</si>
  <si>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</si>
  <si>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</si>
  <si>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</si>
  <si>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</si>
  <si>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</si>
  <si>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</si>
  <si>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</si>
  <si>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</si>
  <si>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</si>
  <si>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</si>
  <si>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</si>
  <si>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</si>
  <si>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</si>
  <si>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</si>
  <si>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</si>
  <si>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</si>
  <si>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</si>
  <si>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</si>
  <si>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</si>
  <si>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</si>
  <si>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</si>
  <si>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</si>
  <si>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</si>
  <si>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</si>
  <si>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</si>
  <si>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</si>
  <si>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</si>
  <si>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</si>
  <si>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</si>
  <si>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</si>
  <si>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</si>
  <si>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</si>
  <si>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</si>
  <si>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</si>
  <si>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</si>
  <si>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</si>
  <si>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</si>
  <si>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</si>
  <si>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</si>
  <si>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</si>
  <si>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</si>
  <si>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</si>
  <si>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</si>
  <si>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</si>
  <si>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</si>
  <si>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</si>
  <si>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</si>
  <si>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</si>
  <si>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</si>
  <si>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</si>
  <si>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</si>
  <si>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</si>
  <si>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</si>
  <si>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</si>
  <si>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</si>
  <si>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</si>
  <si>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</si>
  <si>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</si>
  <si>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</si>
  <si>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</si>
  <si>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</si>
  <si>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</si>
  <si>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</si>
  <si>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</si>
  <si>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</si>
  <si>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</si>
  <si>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</si>
  <si>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</si>
  <si>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</si>
  <si>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</si>
  <si>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</si>
  <si>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</si>
  <si>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</si>
  <si>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</si>
  <si>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</si>
  <si>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</si>
  <si>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</si>
  <si>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</si>
  <si>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</si>
  <si>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</si>
  <si>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</si>
  <si>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</si>
  <si>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</si>
  <si>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</si>
  <si>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</si>
  <si>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</si>
  <si>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</si>
  <si>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</si>
  <si>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</si>
  <si>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</si>
  <si>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</si>
  <si>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</si>
  <si>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</si>
  <si>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</si>
  <si>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</si>
  <si>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</si>
  <si>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</si>
  <si>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</si>
  <si>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</si>
  <si>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</si>
  <si>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</si>
  <si>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</si>
  <si>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</si>
  <si>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</si>
  <si>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</si>
  <si>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</si>
  <si>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</si>
  <si>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</si>
  <si>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</si>
  <si>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</si>
  <si>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</si>
  <si>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</si>
  <si>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</si>
  <si>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</si>
  <si>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</si>
  <si>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</si>
  <si>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</si>
  <si>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</si>
  <si>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</si>
  <si>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</si>
  <si>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</si>
  <si>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</si>
  <si>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</si>
  <si>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</si>
  <si>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</si>
  <si>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</si>
  <si>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</si>
  <si>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</si>
  <si>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</si>
  <si>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</si>
  <si>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</si>
  <si>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</si>
  <si>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</si>
  <si>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</si>
  <si>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</si>
  <si>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</si>
  <si>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</si>
  <si>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</si>
  <si>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</si>
  <si>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</si>
  <si>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</si>
  <si>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</si>
  <si>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</si>
  <si>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</si>
  <si>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</si>
  <si>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</si>
  <si>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</si>
  <si>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</si>
  <si>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</si>
  <si>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</si>
  <si>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</si>
  <si>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</si>
  <si>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</si>
  <si>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</si>
  <si>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</si>
  <si>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</si>
  <si>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</si>
  <si>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</si>
  <si>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</si>
  <si>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</si>
  <si>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</si>
  <si>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</si>
  <si>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</si>
  <si>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</si>
  <si>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</si>
  <si>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</si>
  <si>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</si>
  <si>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</si>
  <si>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</si>
  <si>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</si>
  <si>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</si>
  <si>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</si>
  <si>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</si>
  <si>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</si>
  <si>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</si>
  <si>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</si>
  <si>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</si>
  <si>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</si>
  <si>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</si>
  <si>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</si>
  <si>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</si>
  <si>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</si>
  <si>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</si>
  <si>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</si>
  <si>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</si>
  <si>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</si>
  <si>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</si>
  <si>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</si>
  <si>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</si>
  <si>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</si>
  <si>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</si>
  <si>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</si>
  <si>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</si>
  <si>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</si>
  <si>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</si>
  <si>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</si>
  <si>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</si>
  <si>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</si>
  <si>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</si>
  <si>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</si>
  <si>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</si>
  <si>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</si>
  <si>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</si>
  <si>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</si>
  <si>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</si>
  <si>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</si>
  <si>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</si>
  <si>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</si>
  <si>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</si>
  <si>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</si>
  <si>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</si>
  <si>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</si>
  <si>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</si>
  <si>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</si>
  <si>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</si>
  <si>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</si>
  <si>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</si>
  <si>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</si>
  <si>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</si>
  <si>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</si>
  <si>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</si>
  <si>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</si>
  <si>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</si>
  <si>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</si>
  <si>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</si>
  <si>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</si>
  <si>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</si>
  <si>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</si>
  <si>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</si>
  <si>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</si>
  <si>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</si>
  <si>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</si>
  <si>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</si>
  <si>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</si>
  <si>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</si>
  <si>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</si>
  <si>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</si>
  <si>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</si>
  <si>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</si>
  <si>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</si>
  <si>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</si>
  <si>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</si>
  <si>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</si>
  <si>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</si>
  <si>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</si>
  <si>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</si>
  <si>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</si>
  <si>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</si>
  <si>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</si>
  <si>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</si>
  <si>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</si>
  <si>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</si>
  <si>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</si>
  <si>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</si>
  <si>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</si>
  <si>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</si>
  <si>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</si>
  <si>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</si>
  <si>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</si>
  <si>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</si>
  <si>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</si>
  <si>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</si>
  <si>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</si>
  <si>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</si>
  <si>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</si>
  <si>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</si>
  <si>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</si>
  <si>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</si>
  <si>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</si>
  <si>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</si>
  <si>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</si>
  <si>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</si>
  <si>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</si>
  <si>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</si>
  <si>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</si>
  <si>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</si>
  <si>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</si>
  <si>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</si>
  <si>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</si>
  <si>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</si>
  <si>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</si>
  <si>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</si>
  <si>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</si>
  <si>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</si>
  <si>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</si>
  <si>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</si>
  <si>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</si>
  <si>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</si>
  <si>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</si>
  <si>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</si>
  <si>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</si>
  <si>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</si>
  <si>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</si>
  <si>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</si>
  <si>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</si>
  <si>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</si>
  <si>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</si>
  <si>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</si>
  <si>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</si>
  <si>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</si>
  <si>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</si>
  <si>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</si>
  <si>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</si>
  <si>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</si>
  <si>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</si>
  <si>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</si>
  <si>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</si>
  <si>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</si>
  <si>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</si>
  <si>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</si>
  <si>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</si>
  <si>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</si>
  <si>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</si>
  <si>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</si>
  <si>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</si>
  <si>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</si>
  <si>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</si>
  <si>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</si>
  <si>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</si>
  <si>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</si>
  <si>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</si>
  <si>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</si>
  <si>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</si>
  <si>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</si>
  <si>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</si>
  <si>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</si>
  <si>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</si>
  <si>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</si>
  <si>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</si>
  <si>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</si>
  <si>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</si>
  <si>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</si>
  <si>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</si>
  <si>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</si>
  <si>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</si>
  <si>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</si>
  <si>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</si>
  <si>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</si>
  <si>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</si>
  <si>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</si>
  <si>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</si>
  <si>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</si>
  <si>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</si>
  <si>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</si>
  <si>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</si>
  <si>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</si>
  <si>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</si>
  <si>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</si>
  <si>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</si>
  <si>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</si>
  <si>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</si>
  <si>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</si>
  <si>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</si>
  <si>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</si>
  <si>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</si>
  <si>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</si>
  <si>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</si>
  <si>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</si>
  <si>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</si>
  <si>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</si>
  <si>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</si>
  <si>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</si>
  <si>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</si>
  <si>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</si>
  <si>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</si>
  <si>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</si>
  <si>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</si>
  <si>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</si>
  <si>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</si>
  <si>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</si>
  <si>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</si>
  <si>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</si>
  <si>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</si>
  <si>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</si>
  <si>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</si>
  <si>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</si>
  <si>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</si>
  <si>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</si>
  <si>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</si>
  <si>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</si>
  <si>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</si>
  <si>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</si>
  <si>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</si>
  <si>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</si>
  <si>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</si>
  <si>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</si>
  <si>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</si>
  <si>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</si>
  <si>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</si>
  <si>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</si>
  <si>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</si>
  <si>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</si>
  <si>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</si>
  <si>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</si>
  <si>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</si>
  <si>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</si>
  <si>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</si>
  <si>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</si>
  <si>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</si>
  <si>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</si>
  <si>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</si>
  <si>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</si>
  <si>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</si>
  <si>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</si>
  <si>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</si>
  <si>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</si>
  <si>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</si>
  <si>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</si>
  <si>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</si>
  <si>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</si>
  <si>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</si>
  <si>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</si>
  <si>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</si>
  <si>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</si>
  <si>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</si>
  <si>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</si>
  <si>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</si>
  <si>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</si>
  <si>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</si>
  <si>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</si>
  <si>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</si>
  <si>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</si>
  <si>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</si>
  <si>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</si>
  <si>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</si>
  <si>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</si>
  <si>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</si>
  <si>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</si>
  <si>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</si>
  <si>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</si>
  <si>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</si>
  <si>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</si>
  <si>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</si>
  <si>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</si>
  <si>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</si>
  <si>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</si>
  <si>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</si>
  <si>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</si>
  <si>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</si>
  <si>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</si>
  <si>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</si>
  <si>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</si>
  <si>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</si>
  <si>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</si>
  <si>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</si>
  <si>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</si>
  <si>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</si>
  <si>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</si>
  <si>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</si>
  <si>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</si>
  <si>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</si>
  <si>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</si>
  <si>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</si>
  <si>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</si>
  <si>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</si>
  <si>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</si>
  <si>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</si>
  <si>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</si>
  <si>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</si>
  <si>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</si>
  <si>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</si>
  <si>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</si>
  <si>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</si>
  <si>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</si>
  <si>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</si>
  <si>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</si>
  <si>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</si>
  <si>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</si>
  <si>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</si>
  <si>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</si>
  <si>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</si>
  <si>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</si>
  <si>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</si>
  <si>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</si>
  <si>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</si>
  <si>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</si>
  <si>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</si>
  <si>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</si>
  <si>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</si>
  <si>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</si>
  <si>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</si>
  <si>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</si>
  <si>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</si>
  <si>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</si>
  <si>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</si>
  <si>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</si>
  <si>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</si>
  <si>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</si>
  <si>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</si>
  <si>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</si>
  <si>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</si>
  <si>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</si>
  <si>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</si>
  <si>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</si>
  <si>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</si>
  <si>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</si>
  <si>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</si>
  <si>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</si>
  <si>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</si>
  <si>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</si>
  <si>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</si>
  <si>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</si>
  <si>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</si>
  <si>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</si>
  <si>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</si>
  <si>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</si>
  <si>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</si>
  <si>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</si>
  <si>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</si>
  <si>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</si>
  <si>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</si>
  <si>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</si>
  <si>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</si>
  <si>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</si>
  <si>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</si>
  <si>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</si>
  <si>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</si>
  <si>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</si>
  <si>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</si>
  <si>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</si>
  <si>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</si>
  <si>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</si>
  <si>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</si>
  <si>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</si>
  <si>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</si>
  <si>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</si>
  <si>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</si>
  <si>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</si>
  <si>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</si>
  <si>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</si>
  <si>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</si>
  <si>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</si>
  <si>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</si>
  <si>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</si>
  <si>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</si>
  <si>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</si>
  <si>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</si>
  <si>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</si>
  <si>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</si>
  <si>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</si>
  <si>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</si>
  <si>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</si>
  <si>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</si>
  <si>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</si>
  <si>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</si>
  <si>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</si>
  <si>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</si>
  <si>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</si>
  <si>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</si>
  <si>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</si>
  <si>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</si>
  <si>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</si>
  <si>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</si>
  <si>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</si>
  <si>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</si>
  <si>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</si>
  <si>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</si>
  <si>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</si>
  <si>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</si>
  <si>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</si>
  <si>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</si>
  <si>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</si>
  <si>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</si>
  <si>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</si>
  <si>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</si>
  <si>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</si>
  <si>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</si>
  <si>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</si>
  <si>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</si>
  <si>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</si>
  <si>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</si>
  <si>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</si>
  <si>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</si>
  <si>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</si>
  <si>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</si>
  <si>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</si>
  <si>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</si>
  <si>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</si>
  <si>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</si>
  <si>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</si>
  <si>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</si>
  <si>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</si>
  <si>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</si>
  <si>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</si>
  <si>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</si>
  <si>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</si>
  <si>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</si>
  <si>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</si>
  <si>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</si>
  <si>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</si>
  <si>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</si>
  <si>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</si>
  <si>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</si>
  <si>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</si>
  <si>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</si>
  <si>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</si>
  <si>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</si>
  <si>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</si>
  <si>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</si>
  <si>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</si>
  <si>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</si>
  <si>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</si>
  <si>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</si>
  <si>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</si>
  <si>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</si>
  <si>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</si>
  <si>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</si>
  <si>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</si>
  <si>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</si>
  <si>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</si>
  <si>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</si>
  <si>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</si>
  <si>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</si>
  <si>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</si>
  <si>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</si>
  <si>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</si>
  <si>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</si>
  <si>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</si>
  <si>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</si>
  <si>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</si>
  <si>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</si>
  <si>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</si>
  <si>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</si>
  <si>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</si>
  <si>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</si>
  <si>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</si>
  <si>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</si>
  <si>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</si>
  <si>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</si>
  <si>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</si>
  <si>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</si>
  <si>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</si>
  <si>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</si>
  <si>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</si>
  <si>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</si>
  <si>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</si>
  <si>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</si>
  <si>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</si>
  <si>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</si>
  <si>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</si>
  <si>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</si>
  <si>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</si>
  <si>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</si>
  <si>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</si>
  <si>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</si>
  <si>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</si>
  <si>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</si>
  <si>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</si>
  <si>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</si>
  <si>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</si>
  <si>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</si>
  <si>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</si>
  <si>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</si>
  <si>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</si>
  <si>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</si>
  <si>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</si>
  <si>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</si>
  <si>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</si>
  <si>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</si>
  <si>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</si>
  <si>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</si>
  <si>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</si>
  <si>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</si>
  <si>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</si>
  <si>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</si>
  <si>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</si>
  <si>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</si>
  <si>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</si>
  <si>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</si>
  <si>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</si>
  <si>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</si>
  <si>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</si>
  <si>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</si>
  <si>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</si>
  <si>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</si>
  <si>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</si>
  <si>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</si>
  <si>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</si>
  <si>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</si>
  <si>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</si>
  <si>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</si>
  <si>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</si>
  <si>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</si>
  <si>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</si>
  <si>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</si>
  <si>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</si>
  <si>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</si>
  <si>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</si>
  <si>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</si>
  <si>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</si>
  <si>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</si>
  <si>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</si>
  <si>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</si>
  <si>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</si>
  <si>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</si>
  <si>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</si>
  <si>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</si>
  <si>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</si>
  <si>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</si>
  <si>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</si>
  <si>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</si>
  <si>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</si>
  <si>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</si>
  <si>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</si>
  <si>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</si>
  <si>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</si>
  <si>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</si>
  <si>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</si>
  <si>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</si>
  <si>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</si>
  <si>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</si>
  <si>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</si>
  <si>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</si>
  <si>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</si>
  <si>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</si>
  <si>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</si>
  <si>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</si>
  <si>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</si>
  <si>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</si>
  <si>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</si>
  <si>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</si>
  <si>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</si>
  <si>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</si>
  <si>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</si>
  <si>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</si>
  <si>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</si>
  <si>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</si>
  <si>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</si>
  <si>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</si>
  <si>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</si>
  <si>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</si>
  <si>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</si>
  <si>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</si>
  <si>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</si>
  <si>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</si>
  <si>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</si>
  <si>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</si>
  <si>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</si>
  <si>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</si>
  <si>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</si>
  <si>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</si>
  <si>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</si>
  <si>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</si>
  <si>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</si>
  <si>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</si>
  <si>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</si>
  <si>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</si>
  <si>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</si>
  <si>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</si>
  <si>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</si>
  <si>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</si>
  <si>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</si>
  <si>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</si>
  <si>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</si>
  <si>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</si>
  <si>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</si>
  <si>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</si>
  <si>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</si>
  <si>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</si>
  <si>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</si>
  <si>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</si>
  <si>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</si>
  <si>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</si>
  <si>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</si>
  <si>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</si>
  <si>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</si>
  <si>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</si>
  <si>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</si>
  <si>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</si>
  <si>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</si>
  <si>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</si>
  <si>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</si>
  <si>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</si>
  <si>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</si>
  <si>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</si>
  <si>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</si>
  <si>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</si>
  <si>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</si>
  <si>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</si>
  <si>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</si>
  <si>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</si>
  <si>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</si>
  <si>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</si>
  <si>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</si>
  <si>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</si>
  <si>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</si>
  <si>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</si>
  <si>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</si>
  <si>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</si>
  <si>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</si>
  <si>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</si>
  <si>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</si>
  <si>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</si>
  <si>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</si>
  <si>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</si>
  <si>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</si>
  <si>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</si>
  <si>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</si>
  <si>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</si>
  <si>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</si>
  <si>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</si>
  <si>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</si>
  <si>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</si>
  <si>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</si>
  <si>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</si>
  <si>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</si>
  <si>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</si>
  <si>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</si>
  <si>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</si>
  <si>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</si>
  <si>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</si>
  <si>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</si>
  <si>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</si>
  <si>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</si>
  <si>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</si>
  <si>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</si>
  <si>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</si>
  <si>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</si>
  <si>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</si>
  <si>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</si>
  <si>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</si>
  <si>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</si>
  <si>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</si>
  <si>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</si>
  <si>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</si>
  <si>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</si>
  <si>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</si>
  <si>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</si>
  <si>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</si>
  <si>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</si>
  <si>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</si>
  <si>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</si>
  <si>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</si>
  <si>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</si>
  <si>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</si>
  <si>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</si>
  <si>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</si>
  <si>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</si>
  <si>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</si>
  <si>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</si>
  <si>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</si>
  <si>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</si>
  <si>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</si>
  <si>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</si>
  <si>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</si>
  <si>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</si>
  <si>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</si>
  <si>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</si>
  <si>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</si>
  <si>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</si>
  <si>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</si>
  <si>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</si>
  <si>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</si>
  <si>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</si>
  <si>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</si>
  <si>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</si>
  <si>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</si>
  <si>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</si>
  <si>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</si>
  <si>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</si>
  <si>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</si>
  <si>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</si>
  <si>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</si>
  <si>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</si>
  <si>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</si>
  <si>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</si>
  <si>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</si>
  <si>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</si>
  <si>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</si>
  <si>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</si>
  <si>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</si>
  <si>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</si>
  <si>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</si>
  <si>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</si>
  <si>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</si>
  <si>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</si>
  <si>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</si>
  <si>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</si>
  <si>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</si>
  <si>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</si>
  <si>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</si>
  <si>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</si>
  <si>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</si>
  <si>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</si>
  <si>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</si>
  <si>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</si>
  <si>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</si>
  <si>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</si>
  <si>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</si>
  <si>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</si>
  <si>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</si>
  <si>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</si>
  <si>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</si>
  <si>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</si>
  <si>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</si>
  <si>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</si>
  <si>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</si>
  <si>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</si>
  <si>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</si>
  <si>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</si>
  <si>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</si>
  <si>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</si>
  <si>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</si>
  <si>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</si>
  <si>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</si>
  <si>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</si>
  <si>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</si>
  <si>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</si>
  <si>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</si>
  <si>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</si>
  <si>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</si>
  <si>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</si>
  <si>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</si>
  <si>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</si>
  <si>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</si>
  <si>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</si>
  <si>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</si>
  <si>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</si>
  <si>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</si>
  <si>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</si>
  <si>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</si>
  <si>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</si>
  <si>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</si>
  <si>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</si>
  <si>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</si>
  <si>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</si>
  <si>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</si>
  <si>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</si>
  <si>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</si>
  <si>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</si>
  <si>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</si>
  <si>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</si>
  <si>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</si>
  <si>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</si>
  <si>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</si>
  <si>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</si>
  <si>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</si>
  <si>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</si>
  <si>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</si>
  <si>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</si>
  <si>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</si>
  <si>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</si>
  <si>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</si>
  <si>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</si>
  <si>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</si>
  <si>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</si>
  <si>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</si>
  <si>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</si>
  <si>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</si>
  <si>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</si>
  <si>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</si>
  <si>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</si>
  <si>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</si>
  <si>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</si>
  <si>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</si>
  <si>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</si>
  <si>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</si>
  <si>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</si>
  <si>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</si>
  <si>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</si>
  <si>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</si>
  <si>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</si>
  <si>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</si>
  <si>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</si>
  <si>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</si>
  <si>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</si>
  <si>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</si>
  <si>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</si>
  <si>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</si>
  <si>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</si>
  <si>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</si>
  <si>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</si>
  <si>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</si>
  <si>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</si>
  <si>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</si>
  <si>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</si>
  <si>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</si>
  <si>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</si>
  <si>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</si>
  <si>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</si>
  <si>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</si>
  <si>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</si>
  <si>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</si>
  <si>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</si>
  <si>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</si>
  <si>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</si>
  <si>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</si>
  <si>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</si>
  <si>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</si>
  <si>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</si>
  <si>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</si>
  <si>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</si>
  <si>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</si>
  <si>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</si>
  <si>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</si>
  <si>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</si>
  <si>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</si>
  <si>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</si>
  <si>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</si>
  <si>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</si>
  <si>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</si>
  <si>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</si>
  <si>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</si>
  <si>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</si>
  <si>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</si>
  <si>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</si>
  <si>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</si>
  <si>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</si>
  <si>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</si>
  <si>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</si>
  <si>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</si>
  <si>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</si>
  <si>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</si>
  <si>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</si>
  <si>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</si>
  <si>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</si>
  <si>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</si>
  <si>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</si>
  <si>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</si>
  <si>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</si>
  <si>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</si>
  <si>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</si>
  <si>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</si>
  <si>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</si>
  <si>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</si>
  <si>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</si>
  <si>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</si>
  <si>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</si>
  <si>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</si>
  <si>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</si>
  <si>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</si>
  <si>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</si>
  <si>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</si>
  <si>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</si>
  <si>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</si>
  <si>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</si>
  <si>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</si>
  <si>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</si>
  <si>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</si>
  <si>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</si>
  <si>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</si>
  <si>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</si>
  <si>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</si>
  <si>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</si>
  <si>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</si>
  <si>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</si>
  <si>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</si>
  <si>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</si>
  <si>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</si>
  <si>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</si>
  <si>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</si>
  <si>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</si>
  <si>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</si>
  <si>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</si>
  <si>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</si>
  <si>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</si>
  <si>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</si>
  <si>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</si>
  <si>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</si>
  <si>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</si>
  <si>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</si>
  <si>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</si>
  <si>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</si>
  <si>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</si>
  <si>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</si>
  <si>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</si>
  <si>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</si>
  <si>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</si>
  <si>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</si>
  <si>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</si>
  <si>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</si>
  <si>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</si>
  <si>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</si>
  <si>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</si>
  <si>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</si>
  <si>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</si>
  <si>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</si>
  <si>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</si>
  <si>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</si>
  <si>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</si>
  <si>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</si>
  <si>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</si>
  <si>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</si>
  <si>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</si>
  <si>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</si>
  <si>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</si>
  <si>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</si>
  <si>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</si>
  <si>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</si>
  <si>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</si>
  <si>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</si>
  <si>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</si>
  <si>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</si>
  <si>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</si>
  <si>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</si>
  <si>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</si>
  <si>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</si>
  <si>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</si>
  <si>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</si>
  <si>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</si>
  <si>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</si>
  <si>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</si>
  <si>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</si>
  <si>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</si>
  <si>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</si>
  <si>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</si>
  <si>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</si>
  <si>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</si>
  <si>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</si>
  <si>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</si>
  <si>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</si>
  <si>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</si>
  <si>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</si>
  <si>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</si>
  <si>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</si>
  <si>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</si>
  <si>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</si>
  <si>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</si>
  <si>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</si>
  <si>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</si>
  <si>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</si>
  <si>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</si>
  <si>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</si>
  <si>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</si>
  <si>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</si>
  <si>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</si>
  <si>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</si>
  <si>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</si>
  <si>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</si>
  <si>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</si>
  <si>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</si>
  <si>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</si>
  <si>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</si>
  <si>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</si>
  <si>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</si>
  <si>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</si>
  <si>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</si>
  <si>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</si>
  <si>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</si>
  <si>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</si>
  <si>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</si>
  <si>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</si>
  <si>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</si>
  <si>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</si>
  <si>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</si>
  <si>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</si>
  <si>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</si>
  <si>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</si>
  <si>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</si>
  <si>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</si>
  <si>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</si>
  <si>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</si>
  <si>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</si>
  <si>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</si>
  <si>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</si>
  <si>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</si>
  <si>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</si>
  <si>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</si>
  <si>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</si>
  <si>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</si>
  <si>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</si>
  <si>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</si>
  <si>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</si>
  <si>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</si>
  <si>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</si>
  <si>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</si>
  <si>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</si>
  <si>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</si>
  <si>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</si>
  <si>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</si>
  <si>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</si>
  <si>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</si>
  <si>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</si>
  <si>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</si>
  <si>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</si>
  <si>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</si>
  <si>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</si>
  <si>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</si>
  <si>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</si>
  <si>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</si>
  <si>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</si>
  <si>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</si>
  <si>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</si>
  <si>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</si>
  <si>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</si>
  <si>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</si>
  <si>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</si>
  <si>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</si>
  <si>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</si>
  <si>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</si>
  <si>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</si>
  <si>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</si>
  <si>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</si>
  <si>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</si>
  <si>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</si>
  <si>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</si>
  <si>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</si>
  <si>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</si>
  <si>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</si>
  <si>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</si>
  <si>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</si>
  <si>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</si>
  <si>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</si>
  <si>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</si>
  <si>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</si>
  <si>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</si>
  <si>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</si>
  <si>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</si>
  <si>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</si>
  <si>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</si>
  <si>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</si>
  <si>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</si>
  <si>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</si>
  <si>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</si>
  <si>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</si>
  <si>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</si>
  <si>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</si>
  <si>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</si>
  <si>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</si>
  <si>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</si>
  <si>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</si>
  <si>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</si>
  <si>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</si>
  <si>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</si>
  <si>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</si>
  <si>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</si>
  <si>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</si>
  <si>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</si>
  <si>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</si>
  <si>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</si>
  <si>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</si>
  <si>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</si>
  <si>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</si>
  <si>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</si>
  <si>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</si>
  <si>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</si>
  <si>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</si>
  <si>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</si>
  <si>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</si>
  <si>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</si>
  <si>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</si>
  <si>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</si>
  <si>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</si>
  <si>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</si>
  <si>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</si>
  <si>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</si>
  <si>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</si>
  <si>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</si>
  <si>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</si>
  <si>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</si>
  <si>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</si>
  <si>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</si>
  <si>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</si>
  <si>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</si>
  <si>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</si>
  <si>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</si>
  <si>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</si>
  <si>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</si>
  <si>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</si>
  <si>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</si>
  <si>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</si>
  <si>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</si>
  <si>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</si>
  <si>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</si>
  <si>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</si>
  <si>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</si>
  <si>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</si>
  <si>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</si>
  <si>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</si>
  <si>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</si>
  <si>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</si>
  <si>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</si>
  <si>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</si>
  <si>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</si>
  <si>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</si>
  <si>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</si>
  <si>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</si>
  <si>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</si>
  <si>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</si>
  <si>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</si>
  <si>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</si>
  <si>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</si>
  <si>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</si>
  <si>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</si>
  <si>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</si>
  <si>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</si>
  <si>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</si>
  <si>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</si>
  <si>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</si>
  <si>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</si>
  <si>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</si>
  <si>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</si>
  <si>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</si>
  <si>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</si>
  <si>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</si>
  <si>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</si>
  <si>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</si>
  <si>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</si>
  <si>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</si>
  <si>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</si>
  <si>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</si>
  <si>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</si>
  <si>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</si>
  <si>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</si>
  <si>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</si>
  <si>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</si>
  <si>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</si>
  <si>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</si>
  <si>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</si>
  <si>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</si>
  <si>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</si>
  <si>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</si>
  <si>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</si>
  <si>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</si>
  <si>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</si>
  <si>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</si>
  <si>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</si>
  <si>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</si>
  <si>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</si>
  <si>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</si>
  <si>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</si>
  <si>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</si>
  <si>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</si>
  <si>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</si>
  <si>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</si>
  <si>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</si>
  <si>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</si>
  <si>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</si>
  <si>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</si>
  <si>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</si>
  <si>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</si>
  <si>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</si>
  <si>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</si>
  <si>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</si>
  <si>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</si>
  <si>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</si>
  <si>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</si>
  <si>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</si>
  <si>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</si>
  <si>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</si>
  <si>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</si>
  <si>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</si>
  <si>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</si>
  <si>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</si>
  <si>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</si>
  <si>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</si>
  <si>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</si>
  <si>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</si>
  <si>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</si>
  <si>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</si>
  <si>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</si>
  <si>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</si>
  <si>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</si>
  <si>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</si>
  <si>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</si>
  <si>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</si>
  <si>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</si>
  <si>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</si>
  <si>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</si>
  <si>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</si>
  <si>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</si>
  <si>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</si>
  <si>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</si>
  <si>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</si>
  <si>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</si>
  <si>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</si>
  <si>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</si>
  <si>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</si>
  <si>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</si>
  <si>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</si>
  <si>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</si>
  <si>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</si>
  <si>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</si>
  <si>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</si>
  <si>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</si>
  <si>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</si>
  <si>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</si>
  <si>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</si>
  <si>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</si>
  <si>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</si>
  <si>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</si>
  <si>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</si>
  <si>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</si>
  <si>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</si>
  <si>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</si>
  <si>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</si>
  <si>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</si>
  <si>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</si>
  <si>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</si>
  <si>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</si>
  <si>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</si>
  <si>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</si>
  <si>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</si>
  <si>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</si>
  <si>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</si>
  <si>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</si>
  <si>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</si>
  <si>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</si>
  <si>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</si>
  <si>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</si>
  <si>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</si>
  <si>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</si>
  <si>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</si>
  <si>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</si>
  <si>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</si>
  <si>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</si>
  <si>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</si>
  <si>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</si>
  <si>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</si>
  <si>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</si>
  <si>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</si>
  <si>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</si>
  <si>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</si>
  <si>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</si>
  <si>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</si>
  <si>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</si>
  <si>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</si>
  <si>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</si>
  <si>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</si>
  <si>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</si>
  <si>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</si>
  <si>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</si>
  <si>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</si>
  <si>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</si>
  <si>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</si>
  <si>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</si>
  <si>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</si>
  <si>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</si>
  <si>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</si>
  <si>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</si>
  <si>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</si>
  <si>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</si>
  <si>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</si>
  <si>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</si>
  <si>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</si>
  <si>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</si>
  <si>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</si>
  <si>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</si>
  <si>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</si>
  <si>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</si>
  <si>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</si>
  <si>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</si>
  <si>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</si>
  <si>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</si>
  <si>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</si>
  <si>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</si>
  <si>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</si>
  <si>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</si>
  <si>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</si>
  <si>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</si>
  <si>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</si>
  <si>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</si>
  <si>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</si>
  <si>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</si>
  <si>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</si>
  <si>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</si>
  <si>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</si>
  <si>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</si>
  <si>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</si>
  <si>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</si>
  <si>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</si>
  <si>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</si>
  <si>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</si>
  <si>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</si>
  <si>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</si>
  <si>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</si>
  <si>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</si>
  <si>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</si>
  <si>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</si>
  <si>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</si>
  <si>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</si>
  <si>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</si>
  <si>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</si>
  <si>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</si>
  <si>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</si>
  <si>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</si>
  <si>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</si>
  <si>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</si>
  <si>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</si>
  <si>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</si>
  <si>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</si>
  <si>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</si>
  <si>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</si>
  <si>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</si>
  <si>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</si>
  <si>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</si>
  <si>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</si>
  <si>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</si>
  <si>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</si>
  <si>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</si>
  <si>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</si>
  <si>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</si>
  <si>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</si>
  <si>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</si>
  <si>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</si>
  <si>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</si>
  <si>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</si>
  <si>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</si>
  <si>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</si>
  <si>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</si>
  <si>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</si>
  <si>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</si>
  <si>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</si>
  <si>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</si>
  <si>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</si>
  <si>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</si>
  <si>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</si>
  <si>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</si>
  <si>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</si>
  <si>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</si>
  <si>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</si>
  <si>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</si>
  <si>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</si>
  <si>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</si>
  <si>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</si>
  <si>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</si>
  <si>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</si>
  <si>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</si>
  <si>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</si>
  <si>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</si>
  <si>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</si>
  <si>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</si>
  <si>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</si>
  <si>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</si>
  <si>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</si>
  <si>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</si>
  <si>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</si>
  <si>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</si>
  <si>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</si>
  <si>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</si>
  <si>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</si>
  <si>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</si>
  <si>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</si>
  <si>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</si>
  <si>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</si>
  <si>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</si>
  <si>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</si>
  <si>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</si>
  <si>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</si>
  <si>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</si>
  <si>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</si>
  <si>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</si>
  <si>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</si>
  <si>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</si>
  <si>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</si>
  <si>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</si>
  <si>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</si>
  <si>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</si>
  <si>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</si>
  <si>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</si>
  <si>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</si>
  <si>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</si>
  <si>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</si>
  <si>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</si>
  <si>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</si>
  <si>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</si>
  <si>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</si>
  <si>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</si>
  <si>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</si>
  <si>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</si>
  <si>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</si>
  <si>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</si>
  <si>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</si>
  <si>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</si>
  <si>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</si>
  <si>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</si>
  <si>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</si>
  <si>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</si>
  <si>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</si>
  <si>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</si>
  <si>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</si>
  <si>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</si>
  <si>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</si>
  <si>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</si>
  <si>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</si>
  <si>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</si>
  <si>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</si>
  <si>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</si>
  <si>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</si>
  <si>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</si>
  <si>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</si>
  <si>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</si>
  <si>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</si>
  <si>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</si>
  <si>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</si>
  <si>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</si>
  <si>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</si>
  <si>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</si>
  <si>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</si>
  <si>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</si>
  <si>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</si>
  <si>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</si>
  <si>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</si>
  <si>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</si>
  <si>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</si>
  <si>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</si>
  <si>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</si>
  <si>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</si>
  <si>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</si>
  <si>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</si>
  <si>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</si>
  <si>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</si>
  <si>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</si>
  <si>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</si>
  <si>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</si>
  <si>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</si>
  <si>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</si>
  <si>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</si>
  <si>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</si>
  <si>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</si>
  <si>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</si>
  <si>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</si>
  <si>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</si>
  <si>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</si>
  <si>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</si>
  <si>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</si>
  <si>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</si>
  <si>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</si>
  <si>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</si>
  <si>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</si>
  <si>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</si>
  <si>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</si>
  <si>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</si>
  <si>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</si>
  <si>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</si>
  <si>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</si>
  <si>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</si>
  <si>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</si>
  <si>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</si>
  <si>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</si>
  <si>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</si>
  <si>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</si>
  <si>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</si>
  <si>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</si>
  <si>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</si>
  <si>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</si>
  <si>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</si>
  <si>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</si>
  <si>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</si>
  <si>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</si>
  <si>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</si>
  <si>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</si>
  <si>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</si>
  <si>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</si>
  <si>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</si>
  <si>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</si>
  <si>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</si>
  <si>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</si>
  <si>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</si>
  <si>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</si>
  <si>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</si>
  <si>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</si>
  <si>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</si>
  <si>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</si>
  <si>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</si>
  <si>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</si>
  <si>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</si>
  <si>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</si>
  <si>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</si>
  <si>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</si>
  <si>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</si>
  <si>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</si>
  <si>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</si>
  <si>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</si>
  <si>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</si>
  <si>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</si>
  <si>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</si>
  <si>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</si>
  <si>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</si>
  <si>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</si>
  <si>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</si>
  <si>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</si>
  <si>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</si>
  <si>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</si>
  <si>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</si>
  <si>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</si>
  <si>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</si>
  <si>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</si>
  <si>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</si>
  <si>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</si>
  <si>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</si>
  <si>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</si>
  <si>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</si>
  <si>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</si>
  <si>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</si>
  <si>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</si>
  <si>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</si>
  <si>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</si>
  <si>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</si>
  <si>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</si>
  <si>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</si>
  <si>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</si>
  <si>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</si>
  <si>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</si>
  <si>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</si>
  <si>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</si>
  <si>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</si>
  <si>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</si>
  <si>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</si>
  <si>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</si>
  <si>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</si>
  <si>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</si>
  <si>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</si>
  <si>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</si>
  <si>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</si>
  <si>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</si>
  <si>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</si>
  <si>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</si>
  <si>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</si>
  <si>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</si>
  <si>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</si>
  <si>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</si>
  <si>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</si>
  <si>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</si>
  <si>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</si>
  <si>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</si>
  <si>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</si>
  <si>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</si>
  <si>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</si>
  <si>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</si>
  <si>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</si>
  <si>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</si>
  <si>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</si>
  <si>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</si>
  <si>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</si>
  <si>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</si>
  <si>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</si>
  <si>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</si>
  <si>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</si>
  <si>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</si>
  <si>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</si>
  <si>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</si>
  <si>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</si>
  <si>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</si>
  <si>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</si>
  <si>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</si>
  <si>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</si>
  <si>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</si>
  <si>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</si>
  <si>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</si>
  <si>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</si>
  <si>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</si>
  <si>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</si>
  <si>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</si>
  <si>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</si>
  <si>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</si>
  <si>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</si>
  <si>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</si>
  <si>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</si>
  <si>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</si>
  <si>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</si>
  <si>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</si>
  <si>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</si>
  <si>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</si>
  <si>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</si>
  <si>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</si>
  <si>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</si>
  <si>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</si>
  <si>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</si>
  <si>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</si>
  <si>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</si>
  <si>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</si>
  <si>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</si>
  <si>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</si>
  <si>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</si>
  <si>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</si>
  <si>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</si>
  <si>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</si>
  <si>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</si>
  <si>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</si>
  <si>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</si>
  <si>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</si>
  <si>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</si>
  <si>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</si>
  <si>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</si>
  <si>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</si>
  <si>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</si>
  <si>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</si>
  <si>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</si>
  <si>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</si>
  <si>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</si>
  <si>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</si>
  <si>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</si>
  <si>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</si>
  <si>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</si>
  <si>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</si>
  <si>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</si>
  <si>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</si>
  <si>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</si>
  <si>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</si>
  <si>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</si>
  <si>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</si>
  <si>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</si>
  <si>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</si>
  <si>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</si>
  <si>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</si>
  <si>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</si>
  <si>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</si>
  <si>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</si>
  <si>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</si>
  <si>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</si>
  <si>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</si>
  <si>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</si>
  <si>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</si>
  <si>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</si>
  <si>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</si>
  <si>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</si>
  <si>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</si>
  <si>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</si>
  <si>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</si>
  <si>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</si>
  <si>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</si>
  <si>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</si>
  <si>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</si>
  <si>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</si>
  <si>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</si>
  <si>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</si>
  <si>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</si>
  <si>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</si>
  <si>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</si>
  <si>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</si>
  <si>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</si>
  <si>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</si>
  <si>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</si>
  <si>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</si>
  <si>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</si>
  <si>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</si>
  <si>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</si>
  <si>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</si>
  <si>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</si>
  <si>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</si>
  <si>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</si>
  <si>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</si>
  <si>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</si>
  <si>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</si>
  <si>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</si>
  <si>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</si>
  <si>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</si>
  <si>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</si>
  <si>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</si>
  <si>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</si>
  <si>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</si>
  <si>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</si>
  <si>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</si>
  <si>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</si>
  <si>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</si>
  <si>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</si>
  <si>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</si>
  <si>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</si>
  <si>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</si>
  <si>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</si>
  <si>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</si>
  <si>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</si>
  <si>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</si>
  <si>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</si>
  <si>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</si>
  <si>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</si>
  <si>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</si>
  <si>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</si>
  <si>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</si>
  <si>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</si>
  <si>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</si>
  <si>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</si>
  <si>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</si>
  <si>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</si>
  <si>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</si>
  <si>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</si>
  <si>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</si>
  <si>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</si>
  <si>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</si>
  <si>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</si>
  <si>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</si>
  <si>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</si>
  <si>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</si>
  <si>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</si>
  <si>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</si>
  <si>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</si>
  <si>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</si>
  <si>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</si>
  <si>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</si>
  <si>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</si>
  <si>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</si>
  <si>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</si>
  <si>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</si>
  <si>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</si>
  <si>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</si>
  <si>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</si>
  <si>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</si>
  <si>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</si>
  <si>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</si>
  <si>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</si>
  <si>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</si>
  <si>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</si>
  <si>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</si>
  <si>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</si>
  <si>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</si>
  <si>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</si>
  <si>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</si>
  <si>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</si>
  <si>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</si>
  <si>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</si>
  <si>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</si>
  <si>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</si>
  <si>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</si>
  <si>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</si>
  <si>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</si>
  <si>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</si>
  <si>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</si>
  <si>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</si>
  <si>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</si>
  <si>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</si>
  <si>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</si>
  <si>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</si>
  <si>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</si>
  <si>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</si>
  <si>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</si>
  <si>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</si>
  <si>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</si>
  <si>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</si>
  <si>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</si>
  <si>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</si>
  <si>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</si>
  <si>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</si>
  <si>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</si>
  <si>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</si>
  <si>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</si>
  <si>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</si>
  <si>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</si>
  <si>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</si>
  <si>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</si>
  <si>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</si>
  <si>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</si>
  <si>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</si>
  <si>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</si>
  <si>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</si>
  <si>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</si>
  <si>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</si>
  <si>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</si>
  <si>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</si>
  <si>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</si>
  <si>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</si>
  <si>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</si>
  <si>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</si>
  <si>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</si>
  <si>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</si>
  <si>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</si>
  <si>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</si>
  <si>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</si>
  <si>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</si>
  <si>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</si>
  <si>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</si>
  <si>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</si>
  <si>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</si>
  <si>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</si>
  <si>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</si>
  <si>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</si>
  <si>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</si>
  <si>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</si>
  <si>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</si>
  <si>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</si>
  <si>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</si>
  <si>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</si>
  <si>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</si>
  <si>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</si>
  <si>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</si>
  <si>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</si>
  <si>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</si>
  <si>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</si>
  <si>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</si>
  <si>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</si>
  <si>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</si>
  <si>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</si>
  <si>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</si>
  <si>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</si>
  <si>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</si>
  <si>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</si>
  <si>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</si>
  <si>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</si>
  <si>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</si>
  <si>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</si>
  <si>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</si>
  <si>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</si>
  <si>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</si>
  <si>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</si>
  <si>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</si>
  <si>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</si>
  <si>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</si>
  <si>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</si>
  <si>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</si>
  <si>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</si>
  <si>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</si>
  <si>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</si>
  <si>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</si>
  <si>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</si>
  <si>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</si>
  <si>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</si>
  <si>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</si>
  <si>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</si>
  <si>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</si>
  <si>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</si>
  <si>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</si>
  <si>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</si>
  <si>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</si>
  <si>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</si>
  <si>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</si>
  <si>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</si>
  <si>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</si>
  <si>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</si>
  <si>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</si>
  <si>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</si>
  <si>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</si>
  <si>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</si>
  <si>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</si>
  <si>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</si>
  <si>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</si>
  <si>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</si>
  <si>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</si>
  <si>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</si>
  <si>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</si>
  <si>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</si>
  <si>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</si>
  <si>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</si>
  <si>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</si>
  <si>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</si>
  <si>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</si>
  <si>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</si>
  <si>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</si>
  <si>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</si>
  <si>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</si>
  <si>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</si>
  <si>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</si>
  <si>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</si>
  <si>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</si>
  <si>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</si>
  <si>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</si>
  <si>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</si>
  <si>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</si>
  <si>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</si>
  <si>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</si>
  <si>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</si>
  <si>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</si>
  <si>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</si>
  <si>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</si>
  <si>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</si>
  <si>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</si>
  <si>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</si>
  <si>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</si>
  <si>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</si>
  <si>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</si>
  <si>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</si>
  <si>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</si>
  <si>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</si>
  <si>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</si>
  <si>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</si>
  <si>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</si>
  <si>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</si>
  <si>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</si>
  <si>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</si>
  <si>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</si>
  <si>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</si>
  <si>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</si>
  <si>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</si>
  <si>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</si>
  <si>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</si>
  <si>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</si>
  <si>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</si>
  <si>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</si>
  <si>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</si>
  <si>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</si>
  <si>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</si>
  <si>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</si>
  <si>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</si>
  <si>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</si>
  <si>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</si>
  <si>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</si>
  <si>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</si>
  <si>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</si>
  <si>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</si>
  <si>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</si>
  <si>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</si>
  <si>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</si>
  <si>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</si>
  <si>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</si>
  <si>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</si>
  <si>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</si>
  <si>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</si>
  <si>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</si>
  <si>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</si>
  <si>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</si>
  <si>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</si>
  <si>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</si>
  <si>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</si>
  <si>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</si>
  <si>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</si>
  <si>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</si>
  <si>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</si>
  <si>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</si>
  <si>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</si>
  <si>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</si>
  <si>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</si>
  <si>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</si>
  <si>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</si>
  <si>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</si>
  <si>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</si>
  <si>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</si>
  <si>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</si>
  <si>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</si>
  <si>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</si>
  <si>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</si>
  <si>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</si>
  <si>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</si>
  <si>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</si>
  <si>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</si>
  <si>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</si>
  <si>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</si>
  <si>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</si>
  <si>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</si>
  <si>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</si>
  <si>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</si>
  <si>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</si>
  <si>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</si>
  <si>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</si>
  <si>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</si>
  <si>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</si>
  <si>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</si>
  <si>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</si>
  <si>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</si>
  <si>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</si>
  <si>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</si>
  <si>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</si>
  <si>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</si>
  <si>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</si>
  <si>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</si>
  <si>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</si>
  <si>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</si>
  <si>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</si>
  <si>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</si>
  <si>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</si>
  <si>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</si>
  <si>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</si>
  <si>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</si>
  <si>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</si>
  <si>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</si>
  <si>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</si>
  <si>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</si>
  <si>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</si>
  <si>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</si>
  <si>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</si>
  <si>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</si>
  <si>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</si>
  <si>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</si>
  <si>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</si>
  <si>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</si>
  <si>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</si>
  <si>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</si>
  <si>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</si>
  <si>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</si>
  <si>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</si>
  <si>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</si>
  <si>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</si>
  <si>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</si>
  <si>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</si>
  <si>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</si>
  <si>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</si>
  <si>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</si>
  <si>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</si>
  <si>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</si>
  <si>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</si>
  <si>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</si>
  <si>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</si>
  <si>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</si>
  <si>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</si>
  <si>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</si>
  <si>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</si>
  <si>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</si>
  <si>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</si>
  <si>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</si>
  <si>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</si>
  <si>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</si>
  <si>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</si>
  <si>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</si>
  <si>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</si>
  <si>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</si>
  <si>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</si>
  <si>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</si>
  <si>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</si>
  <si>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</si>
  <si>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</si>
  <si>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</si>
  <si>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</si>
  <si>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</si>
  <si>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</si>
  <si>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</si>
  <si>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</si>
  <si>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</si>
  <si>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</si>
  <si>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</si>
  <si>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</si>
  <si>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</si>
  <si>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</si>
  <si>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</si>
  <si>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</si>
  <si>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</si>
  <si>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</si>
  <si>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</si>
  <si>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</si>
  <si>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</si>
  <si>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</si>
  <si>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</si>
  <si>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</si>
  <si>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</si>
  <si>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</si>
  <si>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</si>
  <si>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</si>
  <si>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</si>
  <si>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</si>
  <si>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</si>
  <si>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</si>
  <si>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</si>
  <si>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</si>
  <si>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</si>
  <si>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</si>
  <si>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</si>
  <si>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</si>
  <si>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</si>
  <si>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</si>
  <si>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</si>
  <si>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</si>
  <si>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</si>
  <si>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</si>
  <si>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</si>
  <si>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</si>
  <si>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</si>
  <si>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</si>
  <si>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</si>
  <si>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</si>
  <si>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</si>
  <si>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</si>
  <si>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</si>
  <si>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</si>
  <si>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</si>
  <si>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</si>
  <si>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</si>
  <si>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</si>
  <si>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</si>
  <si>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</si>
  <si>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</si>
  <si>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</si>
  <si>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</si>
  <si>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</si>
  <si>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</si>
  <si>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</si>
  <si>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</si>
  <si>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</si>
  <si>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</si>
  <si>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</si>
  <si>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</si>
  <si>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</si>
  <si>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</si>
  <si>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</si>
  <si>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</si>
  <si>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</si>
  <si>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</si>
  <si>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</si>
  <si>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</si>
  <si>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</si>
  <si>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</si>
  <si>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</si>
  <si>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</si>
  <si>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</si>
  <si>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</si>
  <si>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</si>
  <si>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</si>
  <si>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</si>
  <si>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</si>
  <si>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</si>
  <si>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</si>
  <si>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</si>
  <si>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</si>
  <si>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</si>
  <si>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</si>
  <si>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</si>
  <si>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</si>
  <si>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</si>
  <si>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</si>
  <si>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</si>
  <si>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</si>
  <si>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</si>
  <si>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</si>
  <si>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</si>
  <si>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</si>
  <si>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</si>
  <si>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</si>
  <si>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</si>
  <si>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</si>
  <si>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</si>
  <si>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</si>
  <si>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</si>
  <si>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</si>
  <si>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</si>
  <si>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</si>
  <si>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</si>
  <si>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</si>
  <si>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</si>
  <si>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</si>
  <si>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</si>
  <si>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</si>
  <si>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</si>
  <si>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</si>
  <si>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</si>
  <si>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</si>
  <si>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</si>
  <si>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</si>
  <si>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</si>
  <si>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</si>
  <si>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</si>
  <si>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</si>
  <si>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</si>
  <si>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</si>
  <si>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</si>
  <si>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</si>
  <si>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</si>
  <si>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</si>
  <si>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</si>
  <si>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</si>
  <si>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</si>
  <si>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</si>
  <si>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</si>
  <si>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</si>
  <si>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</si>
  <si>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</si>
  <si>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</si>
  <si>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</si>
  <si>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</si>
  <si>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</si>
  <si>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</si>
  <si>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</si>
  <si>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</si>
  <si>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</si>
  <si>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</si>
  <si>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</si>
  <si>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</si>
  <si>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</si>
  <si>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</si>
  <si>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</si>
  <si>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</si>
  <si>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</si>
  <si>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</si>
  <si>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</si>
  <si>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</si>
  <si>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</si>
  <si>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</si>
  <si>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</si>
  <si>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</si>
  <si>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</si>
  <si>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</si>
  <si>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</si>
  <si>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</si>
  <si>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</si>
  <si>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</si>
  <si>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</si>
  <si>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</si>
  <si>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</si>
  <si>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</si>
  <si>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</si>
  <si>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</si>
  <si>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</si>
  <si>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</si>
  <si>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</si>
  <si>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</si>
  <si>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</si>
  <si>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</si>
  <si>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</si>
  <si>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</si>
  <si>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</si>
  <si>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</si>
  <si>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</si>
  <si>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</si>
  <si>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</si>
  <si>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</si>
  <si>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</si>
  <si>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</si>
  <si>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</si>
  <si>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</si>
  <si>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</si>
  <si>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</si>
  <si>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</si>
  <si>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</si>
  <si>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</si>
  <si>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</si>
  <si>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</si>
  <si>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</si>
  <si>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</si>
  <si>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</si>
  <si>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</si>
  <si>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</si>
  <si>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</si>
  <si>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</si>
  <si>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</si>
  <si>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</si>
  <si>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</si>
  <si>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</si>
  <si>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</si>
  <si>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</si>
  <si>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</si>
  <si>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</si>
  <si>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</si>
  <si>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</si>
  <si>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</si>
  <si>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</si>
  <si>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</si>
  <si>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</si>
  <si>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</si>
  <si>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</si>
  <si>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</si>
  <si>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</si>
  <si>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</si>
  <si>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</si>
  <si>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</si>
  <si>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</si>
  <si>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</si>
  <si>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</si>
  <si>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</si>
  <si>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</si>
  <si>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</si>
  <si>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</si>
  <si>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</si>
  <si>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</si>
  <si>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</si>
  <si>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</si>
  <si>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</si>
  <si>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</si>
  <si>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</si>
  <si>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</si>
  <si>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</si>
  <si>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</si>
  <si>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</si>
  <si>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</si>
  <si>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</si>
  <si>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</si>
  <si>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</si>
  <si>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</si>
  <si>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</si>
  <si>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</si>
  <si>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</si>
  <si>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</si>
  <si>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</si>
  <si>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</si>
  <si>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</si>
  <si>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</si>
  <si>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</si>
  <si>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</si>
  <si>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</si>
  <si>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</si>
  <si>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</si>
  <si>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</si>
  <si>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</si>
  <si>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</si>
  <si>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</si>
  <si>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</si>
  <si>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</si>
  <si>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</si>
  <si>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</si>
  <si>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</si>
  <si>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</si>
  <si>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</si>
  <si>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</si>
  <si>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</si>
  <si>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</si>
  <si>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</si>
  <si>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</si>
  <si>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</si>
  <si>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</si>
  <si>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</si>
  <si>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</si>
  <si>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</si>
  <si>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</si>
  <si>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</si>
  <si>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</si>
  <si>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</si>
  <si>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</si>
  <si>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</si>
  <si>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</si>
  <si>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</si>
  <si>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</si>
  <si>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</si>
  <si>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</si>
  <si>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</si>
  <si>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</si>
  <si>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</si>
  <si>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</si>
  <si>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</si>
  <si>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</si>
  <si>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</si>
  <si>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</si>
  <si>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</si>
  <si>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</si>
  <si>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</si>
  <si>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</si>
  <si>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</si>
  <si>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</si>
  <si>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</si>
  <si>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</si>
  <si>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</si>
  <si>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</si>
  <si>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</si>
  <si>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</si>
  <si>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</si>
  <si>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</si>
  <si>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</si>
  <si>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</si>
  <si>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</si>
  <si>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</si>
  <si>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</si>
  <si>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</si>
  <si>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</si>
  <si>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</si>
  <si>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</si>
  <si>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</si>
  <si>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</si>
  <si>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</si>
  <si>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</si>
  <si>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</si>
  <si>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</si>
  <si>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</si>
  <si>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</si>
  <si>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</si>
  <si>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</si>
  <si>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</si>
  <si>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</si>
  <si>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</si>
  <si>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</si>
  <si>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</si>
  <si>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</si>
  <si>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</si>
  <si>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</si>
  <si>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</si>
  <si>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</si>
  <si>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</si>
  <si>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</si>
  <si>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</si>
  <si>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</si>
  <si>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</si>
  <si>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</si>
  <si>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</si>
  <si>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</si>
  <si>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</si>
  <si>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</si>
  <si>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</si>
  <si>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</si>
  <si>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</si>
  <si>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</si>
  <si>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</si>
  <si>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</si>
  <si>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</si>
  <si>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</si>
  <si>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</si>
  <si>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</si>
  <si>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</si>
  <si>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</si>
  <si>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</si>
  <si>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</si>
  <si>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</si>
  <si>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</si>
  <si>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</si>
  <si>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</si>
  <si>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</si>
  <si>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</si>
  <si>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</si>
  <si>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</si>
  <si>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</si>
  <si>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</si>
  <si>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</si>
  <si>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</si>
  <si>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</si>
  <si>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</si>
  <si>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</si>
  <si>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</si>
  <si>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</si>
  <si>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</si>
  <si>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</si>
  <si>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</si>
  <si>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</si>
  <si>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</si>
  <si>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</si>
  <si>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</si>
  <si>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</si>
  <si>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</si>
  <si>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</si>
  <si>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</si>
  <si>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</si>
  <si>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</si>
  <si>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</si>
  <si>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</si>
  <si>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</si>
  <si>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</si>
  <si>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</si>
  <si>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</si>
  <si>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</si>
  <si>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</si>
  <si>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</si>
  <si>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</si>
  <si>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</si>
  <si>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</si>
  <si>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</si>
  <si>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</si>
  <si>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</si>
  <si>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</si>
  <si>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</si>
  <si>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</si>
  <si>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</si>
  <si>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</si>
  <si>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</si>
  <si>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</si>
  <si>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</si>
  <si>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</si>
  <si>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</si>
  <si>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</si>
  <si>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</si>
  <si>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</si>
  <si>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</si>
  <si>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</si>
  <si>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</si>
  <si>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</si>
  <si>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</si>
  <si>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</si>
  <si>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</si>
  <si>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</si>
  <si>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</si>
  <si>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</si>
  <si>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</si>
  <si>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</si>
  <si>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</si>
  <si>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</si>
  <si>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</si>
  <si>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</si>
  <si>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</si>
  <si>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</si>
  <si>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</si>
  <si>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</si>
  <si>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</si>
  <si>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</si>
  <si>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</si>
  <si>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</si>
  <si>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</si>
  <si>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</si>
  <si>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</si>
  <si>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</si>
  <si>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</si>
  <si>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</si>
  <si>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</si>
  <si>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</si>
  <si>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</si>
  <si>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</si>
  <si>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</si>
  <si>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</si>
  <si>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</si>
  <si>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</si>
  <si>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</si>
  <si>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</si>
  <si>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</si>
  <si>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</si>
  <si>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</si>
  <si>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</si>
  <si>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</si>
  <si>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</si>
  <si>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</si>
  <si>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</si>
  <si>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</si>
  <si>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</si>
  <si>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</si>
  <si>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</si>
  <si>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</si>
  <si>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</si>
  <si>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</si>
  <si>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</si>
  <si>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</si>
  <si>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</si>
  <si>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</si>
  <si>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</si>
  <si>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</si>
  <si>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</si>
  <si>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</si>
  <si>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</si>
  <si>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</si>
  <si>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</si>
  <si>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</si>
  <si>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</si>
  <si>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</si>
  <si>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</si>
  <si>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</si>
  <si>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</si>
  <si>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</si>
  <si>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</si>
  <si>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</si>
  <si>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</si>
  <si>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</si>
  <si>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</si>
  <si>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</si>
  <si>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</si>
  <si>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</si>
  <si>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</si>
  <si>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</si>
  <si>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</si>
  <si>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</si>
  <si>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</si>
  <si>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</si>
  <si>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</si>
  <si>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</si>
  <si>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</si>
  <si>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</si>
  <si>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</si>
  <si>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</si>
  <si>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</si>
  <si>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</si>
  <si>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</si>
  <si>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</si>
  <si>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</si>
  <si>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</si>
  <si>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</si>
  <si>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</si>
  <si>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</si>
  <si>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</si>
  <si>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</si>
  <si>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</si>
  <si>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</si>
  <si>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</si>
  <si>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</si>
  <si>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</si>
  <si>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</si>
  <si>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</si>
  <si>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</si>
  <si>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</si>
  <si>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</si>
  <si>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</si>
  <si>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</si>
  <si>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</si>
  <si>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</si>
  <si>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</si>
  <si>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</si>
  <si>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</si>
  <si>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</si>
  <si>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</si>
  <si>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</si>
  <si>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</si>
  <si>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</si>
  <si>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</si>
  <si>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</si>
  <si>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</si>
  <si>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</si>
  <si>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</si>
  <si>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</si>
  <si>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</si>
  <si>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</si>
  <si>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</si>
  <si>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</si>
  <si>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</si>
  <si>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</si>
  <si>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</si>
  <si>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</si>
  <si>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</si>
  <si>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</si>
  <si>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</si>
  <si>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</si>
  <si>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</si>
  <si>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</si>
  <si>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</si>
  <si>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</si>
  <si>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</si>
  <si>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</si>
  <si>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</si>
  <si>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</si>
  <si>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</si>
  <si>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</si>
  <si>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</si>
  <si>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</si>
  <si>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</si>
  <si>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</si>
  <si>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</si>
  <si>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</si>
  <si>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</si>
  <si>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</si>
  <si>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</si>
  <si>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</si>
  <si>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</si>
  <si>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</si>
  <si>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</si>
  <si>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</si>
  <si>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</si>
  <si>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</si>
  <si>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</si>
  <si>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</si>
  <si>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</si>
  <si>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</si>
  <si>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</si>
  <si>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</si>
  <si>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</si>
  <si>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</si>
  <si>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</si>
  <si>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</si>
  <si>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</si>
  <si>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</si>
  <si>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</si>
  <si>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</si>
  <si>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</si>
  <si>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</si>
  <si>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</si>
  <si>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</si>
  <si>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</si>
  <si>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</si>
  <si>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</si>
  <si>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</si>
  <si>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</si>
  <si>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</si>
  <si>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</si>
  <si>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</si>
  <si>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</si>
  <si>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</si>
  <si>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</si>
  <si>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</si>
  <si>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</si>
  <si>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</si>
  <si>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</si>
  <si>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</si>
  <si>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</si>
  <si>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</si>
  <si>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</si>
  <si>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</si>
  <si>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</si>
  <si>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</si>
  <si>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</si>
  <si>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</si>
  <si>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</si>
  <si>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</si>
  <si>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</si>
  <si>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</si>
  <si>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</si>
  <si>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</si>
  <si>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</si>
  <si>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</si>
  <si>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</si>
  <si>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</si>
  <si>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</si>
  <si>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</si>
  <si>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</si>
  <si>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</si>
  <si>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</si>
  <si>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</si>
  <si>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</si>
  <si>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</si>
  <si>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</si>
  <si>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</si>
  <si>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</si>
  <si>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</si>
  <si>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</si>
  <si>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</si>
  <si>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</si>
  <si>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</si>
  <si>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</si>
  <si>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</si>
  <si>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</si>
  <si>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</si>
  <si>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</si>
  <si>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</si>
  <si>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</si>
  <si>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</si>
  <si>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</si>
  <si>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</si>
  <si>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</si>
  <si>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</si>
  <si>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</si>
  <si>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</si>
  <si>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</si>
  <si>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</si>
  <si>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</si>
  <si>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</si>
  <si>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</si>
  <si>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</si>
  <si>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</si>
  <si>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</si>
  <si>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</si>
  <si>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</si>
  <si>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</si>
  <si>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</si>
  <si>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</si>
  <si>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</si>
  <si>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</si>
  <si>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</si>
  <si>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</si>
  <si>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</si>
  <si>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</si>
  <si>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</si>
  <si>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</si>
  <si>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</si>
  <si>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</si>
  <si>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</si>
  <si>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</si>
  <si>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</si>
  <si>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</si>
  <si>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</si>
  <si>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</si>
  <si>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</si>
  <si>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</si>
  <si>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</si>
  <si>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</si>
  <si>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</si>
  <si>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</si>
  <si>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</si>
  <si>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</si>
  <si>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</si>
  <si>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</si>
  <si>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</si>
  <si>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</si>
  <si>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</si>
  <si>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</si>
  <si>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</si>
  <si>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</si>
  <si>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</si>
  <si>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</si>
  <si>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</si>
  <si>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</si>
  <si>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</si>
  <si>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</si>
  <si>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</si>
  <si>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</si>
  <si>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</si>
  <si>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</si>
  <si>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</si>
  <si>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</si>
  <si>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</si>
  <si>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</si>
  <si>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</si>
  <si>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</si>
  <si>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</si>
  <si>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</si>
  <si>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</si>
  <si>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</si>
  <si>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</si>
  <si>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</si>
  <si>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</si>
  <si>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</si>
  <si>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</si>
  <si>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</si>
  <si>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</si>
  <si>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</si>
  <si>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</si>
  <si>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</si>
  <si>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</si>
  <si>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</si>
  <si>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</si>
  <si>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</si>
  <si>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</si>
  <si>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</si>
  <si>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</si>
  <si>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</si>
  <si>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</si>
  <si>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</si>
  <si>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</si>
  <si>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</si>
  <si>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</si>
  <si>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</si>
  <si>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</si>
  <si>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</si>
  <si>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</si>
  <si>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</si>
  <si>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</si>
  <si>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</si>
  <si>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</si>
  <si>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</si>
  <si>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</si>
  <si>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</si>
  <si>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</si>
  <si>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</si>
  <si>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</si>
  <si>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</si>
  <si>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</si>
  <si>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</si>
  <si>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</si>
  <si>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</si>
  <si>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</si>
  <si>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</si>
  <si>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</si>
  <si>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</si>
  <si>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</si>
  <si>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</si>
  <si>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</si>
  <si>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</si>
  <si>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</si>
  <si>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</si>
  <si>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</si>
  <si>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</si>
  <si>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</si>
  <si>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</si>
  <si>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</si>
  <si>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</si>
  <si>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</si>
  <si>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</si>
  <si>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</si>
  <si>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</si>
  <si>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</si>
  <si>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</si>
  <si>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</si>
  <si>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</si>
  <si>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</si>
  <si>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</si>
  <si>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</si>
  <si>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</si>
  <si>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</si>
  <si>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</si>
  <si>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</si>
  <si>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</si>
  <si>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</si>
  <si>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</si>
  <si>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</si>
  <si>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</si>
  <si>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</si>
  <si>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</si>
  <si>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</si>
  <si>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</si>
  <si>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</si>
  <si>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</si>
  <si>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</si>
  <si>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</si>
  <si>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</si>
  <si>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</si>
  <si>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</si>
  <si>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</si>
  <si>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</si>
  <si>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</si>
  <si>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</si>
  <si>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</si>
  <si>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</si>
  <si>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</si>
  <si>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</si>
  <si>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</si>
  <si>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</si>
  <si>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</si>
  <si>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</si>
  <si>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</si>
  <si>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</si>
  <si>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</si>
  <si>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</si>
  <si>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</si>
  <si>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</si>
  <si>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</si>
  <si>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</si>
  <si>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</si>
  <si>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</si>
  <si>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</si>
  <si>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</si>
  <si>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</si>
  <si>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</si>
  <si>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</si>
  <si>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</si>
  <si>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</si>
  <si>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</si>
  <si>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</si>
  <si>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</si>
  <si>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</si>
  <si>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</si>
  <si>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</si>
  <si>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</si>
  <si>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</si>
  <si>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</si>
  <si>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</si>
  <si>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</si>
  <si>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</si>
  <si>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</si>
  <si>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</si>
  <si>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</si>
  <si>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</si>
  <si>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</si>
  <si>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</si>
  <si>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</si>
  <si>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</si>
  <si>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</si>
  <si>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</si>
  <si>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</si>
  <si>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</si>
  <si>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</si>
  <si>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</si>
  <si>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</si>
  <si>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</si>
  <si>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</si>
  <si>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</si>
  <si>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</si>
  <si>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</si>
  <si>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</si>
  <si>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</si>
  <si>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</si>
  <si>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</si>
  <si>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</si>
  <si>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</si>
  <si>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</si>
  <si>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</si>
  <si>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</si>
  <si>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</si>
  <si>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</si>
  <si>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</si>
  <si>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</si>
  <si>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</si>
  <si>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</si>
  <si>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</si>
  <si>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</si>
  <si>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</si>
  <si>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</si>
  <si>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</si>
  <si>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</si>
  <si>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</si>
  <si>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</si>
  <si>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</si>
  <si>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</si>
  <si>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</si>
  <si>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</si>
  <si>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</si>
  <si>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</si>
  <si>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</si>
  <si>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</si>
  <si>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</si>
  <si>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</si>
  <si>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</si>
  <si>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</si>
  <si>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</si>
  <si>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</si>
  <si>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</si>
  <si>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</si>
  <si>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</si>
  <si>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</si>
  <si>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</si>
  <si>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</si>
  <si>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</si>
  <si>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</si>
  <si>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</si>
  <si>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</si>
  <si>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</si>
  <si>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</si>
  <si>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</si>
  <si>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</si>
  <si>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</si>
  <si>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</si>
  <si>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</si>
  <si>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</si>
  <si>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</si>
  <si>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</si>
  <si>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</si>
  <si>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</si>
  <si>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</si>
  <si>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</si>
  <si>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</si>
  <si>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</si>
  <si>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</si>
  <si>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</si>
  <si>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</si>
  <si>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</si>
  <si>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</si>
  <si>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</si>
  <si>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</si>
  <si>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</si>
  <si>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</si>
  <si>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</si>
  <si>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</si>
  <si>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</si>
  <si>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</si>
  <si>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</si>
  <si>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</si>
  <si>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</si>
  <si>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</si>
  <si>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</si>
  <si>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</si>
  <si>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</si>
  <si>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</si>
  <si>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</si>
  <si>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</si>
  <si>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</si>
  <si>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</si>
  <si>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</si>
  <si>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</si>
  <si>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</si>
  <si>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</si>
  <si>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</si>
  <si>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</si>
  <si>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</si>
  <si>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</si>
  <si>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</si>
  <si>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</si>
  <si>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</si>
  <si>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</si>
  <si>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</si>
  <si>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</si>
  <si>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</si>
  <si>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</si>
  <si>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</si>
  <si>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</si>
  <si>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</si>
  <si>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</si>
  <si>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</si>
  <si>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</si>
  <si>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</si>
  <si>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</si>
  <si>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</si>
  <si>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</si>
  <si>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</si>
  <si>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</si>
  <si>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</si>
  <si>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</si>
  <si>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</si>
  <si>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</si>
  <si>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</si>
  <si>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</si>
  <si>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</si>
  <si>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</si>
  <si>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</si>
  <si>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</si>
  <si>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</si>
  <si>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</si>
  <si>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</si>
  <si>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</si>
  <si>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</si>
  <si>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</si>
  <si>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</si>
  <si>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</si>
  <si>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</si>
  <si>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</si>
  <si>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</si>
  <si>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</si>
  <si>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</si>
  <si>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</si>
  <si>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</si>
  <si>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</si>
  <si>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</si>
  <si>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</si>
  <si>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</si>
  <si>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</si>
  <si>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</si>
  <si>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</si>
  <si>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</si>
  <si>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</si>
  <si>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</si>
  <si>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</si>
  <si>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</si>
  <si>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</si>
  <si>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</si>
  <si>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</si>
  <si>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</si>
  <si>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</si>
  <si>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</si>
  <si>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</si>
  <si>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</si>
  <si>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</si>
  <si>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</si>
  <si>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</si>
  <si>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</si>
  <si>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</si>
  <si>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</si>
  <si>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</si>
  <si>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</si>
  <si>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</si>
  <si>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</si>
  <si>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</si>
  <si>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</si>
  <si>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</si>
  <si>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</si>
  <si>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</si>
  <si>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</si>
  <si>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</si>
  <si>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</si>
  <si>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</si>
  <si>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</si>
  <si>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</si>
  <si>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</si>
  <si>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</si>
  <si>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</si>
  <si>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</si>
  <si>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</si>
  <si>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</si>
  <si>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</si>
  <si>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</si>
  <si>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</si>
  <si>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</si>
  <si>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</si>
  <si>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</si>
  <si>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</si>
  <si>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</si>
  <si>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</si>
  <si>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</si>
  <si>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</si>
  <si>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</si>
  <si>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</si>
  <si>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</si>
  <si>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</si>
  <si>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</si>
  <si>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</si>
  <si>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</si>
  <si>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</si>
  <si>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</si>
  <si>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</si>
  <si>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</si>
  <si>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</si>
  <si>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</si>
  <si>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</si>
  <si>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</si>
  <si>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</si>
  <si>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</si>
  <si>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</si>
  <si>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</si>
  <si>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</si>
  <si>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</si>
  <si>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</si>
  <si>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</si>
  <si>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</si>
  <si>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</si>
  <si>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</si>
  <si>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</si>
  <si>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</si>
  <si>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</si>
  <si>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</si>
  <si>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</si>
  <si>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</si>
  <si>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</si>
  <si>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</si>
  <si>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</si>
  <si>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</si>
  <si>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</si>
  <si>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</si>
  <si>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</si>
  <si>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</si>
  <si>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</si>
  <si>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</si>
  <si>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</si>
  <si>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</si>
  <si>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</si>
  <si>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</si>
  <si>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</si>
  <si>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</si>
  <si>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</si>
  <si>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</si>
  <si>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</si>
  <si>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</si>
  <si>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</si>
  <si>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</si>
  <si>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</si>
  <si>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</si>
  <si>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</si>
  <si>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</si>
  <si>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</si>
  <si>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</si>
  <si>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</si>
  <si>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</si>
  <si>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</si>
  <si>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</si>
  <si>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</si>
  <si>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</si>
  <si>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</si>
  <si>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</si>
  <si>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</si>
  <si>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</si>
  <si>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</si>
  <si>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</si>
  <si>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</si>
  <si>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</si>
  <si>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</si>
  <si>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</si>
  <si>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</si>
  <si>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</si>
  <si>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</si>
  <si>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</si>
  <si>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</si>
  <si>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</si>
  <si>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</si>
  <si>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</si>
  <si>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</si>
  <si>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</si>
  <si>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</si>
  <si>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</si>
  <si>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</si>
  <si>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</si>
  <si>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</si>
  <si>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</si>
  <si>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</si>
  <si>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</si>
  <si>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</si>
  <si>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</si>
  <si>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</si>
  <si>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</si>
  <si>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</si>
  <si>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</si>
  <si>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</si>
  <si>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</si>
  <si>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</si>
  <si>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</si>
  <si>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</si>
  <si>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</si>
  <si>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</si>
  <si>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</si>
  <si>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</si>
  <si>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</si>
  <si>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</si>
  <si>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</si>
  <si>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</si>
  <si>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</si>
  <si>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</si>
  <si>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</si>
  <si>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</si>
  <si>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</si>
  <si>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</si>
  <si>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</si>
  <si>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</si>
  <si>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</si>
  <si>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</si>
  <si>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</si>
  <si>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</si>
  <si>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</si>
  <si>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</si>
  <si>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</si>
  <si>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</si>
  <si>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</si>
  <si>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</si>
  <si>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</si>
  <si>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</si>
  <si>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</si>
  <si>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</si>
  <si>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</si>
  <si>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</si>
  <si>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</si>
  <si>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</si>
  <si>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</si>
  <si>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</si>
  <si>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</si>
  <si>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</si>
  <si>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</si>
  <si>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</si>
  <si>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</si>
  <si>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</si>
  <si>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</si>
  <si>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</si>
  <si>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</si>
  <si>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</si>
  <si>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</si>
  <si>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</si>
  <si>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</si>
  <si>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</si>
  <si>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</si>
  <si>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</si>
  <si>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</si>
  <si>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</si>
  <si>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</si>
  <si>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</si>
  <si>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</si>
  <si>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</si>
  <si>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</si>
  <si>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</si>
  <si>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</si>
  <si>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</si>
  <si>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</si>
  <si>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</si>
  <si>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</si>
  <si>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</si>
  <si>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</si>
  <si>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</si>
  <si>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</si>
  <si>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</si>
  <si>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</si>
  <si>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</si>
  <si>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</si>
  <si>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</si>
  <si>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</si>
  <si>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</si>
  <si>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</si>
  <si>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</si>
  <si>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</si>
  <si>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</si>
  <si>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</si>
  <si>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</si>
  <si>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</si>
  <si>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</si>
  <si>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</si>
  <si>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</si>
  <si>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</si>
  <si>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</si>
  <si>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</si>
  <si>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</si>
  <si>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</si>
  <si>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</si>
  <si>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</si>
  <si>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</si>
  <si>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</si>
  <si>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</si>
  <si>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</si>
  <si>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</si>
  <si>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</si>
  <si>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</si>
  <si>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</si>
  <si>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</si>
  <si>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</si>
  <si>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</si>
  <si>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</si>
  <si>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</si>
  <si>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</si>
  <si>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</si>
  <si>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</si>
  <si>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</si>
  <si>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</si>
  <si>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</si>
  <si>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</si>
  <si>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</si>
  <si>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</si>
  <si>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</si>
  <si>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</si>
  <si>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</si>
  <si>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</si>
  <si>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</si>
  <si>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</si>
  <si>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</si>
  <si>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</si>
  <si>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</si>
  <si>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</si>
  <si>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</si>
  <si>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</si>
  <si>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</si>
  <si>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</si>
  <si>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</si>
  <si>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</si>
  <si>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</si>
  <si>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</si>
  <si>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</si>
  <si>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</si>
  <si>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</si>
  <si>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</si>
  <si>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</si>
  <si>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</si>
  <si>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</si>
  <si>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</si>
  <si>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</si>
  <si>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</si>
  <si>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</si>
  <si>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</si>
  <si>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</si>
  <si>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</si>
  <si>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</si>
  <si>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</si>
  <si>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</si>
  <si>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</si>
  <si>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</si>
  <si>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</si>
  <si>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</si>
  <si>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</si>
  <si>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</si>
  <si>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</si>
  <si>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</si>
  <si>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</si>
  <si>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</si>
  <si>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</si>
  <si>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</si>
  <si>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</si>
  <si>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</si>
  <si>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</si>
  <si>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</si>
  <si>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</si>
  <si>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</si>
  <si>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</si>
  <si>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</si>
  <si>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</si>
  <si>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</si>
  <si>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</si>
  <si>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</si>
  <si>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</si>
  <si>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</si>
  <si>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</si>
  <si>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</si>
  <si>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</si>
  <si>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</si>
  <si>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</si>
  <si>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</si>
  <si>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</si>
  <si>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</si>
  <si>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</si>
  <si>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</si>
  <si>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</si>
  <si>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</si>
  <si>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</si>
  <si>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</si>
  <si>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</si>
  <si>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</si>
  <si>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</si>
  <si>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</si>
  <si>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</si>
  <si>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</si>
  <si>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</si>
  <si>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</si>
  <si>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</si>
  <si>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</si>
  <si>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</si>
  <si>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</si>
  <si>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</si>
  <si>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</si>
  <si>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</si>
  <si>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</si>
  <si>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</si>
  <si>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</si>
  <si>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</si>
  <si>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</si>
  <si>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</si>
  <si>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</si>
  <si>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</si>
  <si>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</si>
  <si>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</si>
  <si>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</si>
  <si>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</si>
  <si>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</si>
  <si>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</si>
  <si>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</si>
  <si>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</si>
  <si>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</si>
  <si>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</si>
  <si>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</si>
  <si>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</si>
  <si>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</si>
  <si>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</si>
  <si>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</si>
  <si>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</si>
  <si>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</si>
  <si>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</si>
  <si>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</si>
  <si>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</si>
  <si>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</si>
  <si>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</si>
  <si>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</si>
  <si>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</si>
  <si>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</si>
  <si>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</si>
  <si>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</si>
  <si>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</si>
  <si>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</si>
  <si>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</si>
  <si>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</si>
  <si>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</si>
  <si>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</si>
  <si>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</si>
  <si>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</si>
  <si>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</si>
  <si>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</si>
  <si>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</si>
  <si>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</si>
  <si>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</si>
  <si>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</si>
  <si>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</si>
  <si>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</si>
  <si>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</si>
  <si>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</si>
  <si>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</si>
  <si>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</si>
  <si>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</si>
  <si>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</si>
  <si>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</si>
  <si>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</si>
  <si>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</si>
  <si>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</si>
  <si>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</si>
  <si>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</si>
  <si>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</si>
  <si>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</si>
  <si>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</si>
  <si>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</si>
  <si>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</si>
  <si>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</si>
  <si>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</si>
  <si>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</si>
  <si>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</si>
  <si>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</si>
  <si>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</si>
  <si>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</si>
  <si>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</si>
  <si>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</si>
  <si>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</si>
  <si>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</si>
  <si>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</si>
  <si>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</si>
  <si>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</si>
  <si>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</si>
  <si>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</si>
  <si>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</si>
  <si>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</si>
  <si>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</si>
  <si>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</si>
  <si>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</si>
  <si>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</si>
  <si>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</si>
  <si>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</si>
  <si>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</si>
  <si>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</si>
  <si>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</si>
  <si>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</si>
  <si>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</si>
  <si>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</si>
  <si>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</si>
  <si>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</si>
  <si>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</si>
  <si>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</si>
  <si>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</si>
  <si>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</si>
  <si>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</si>
  <si>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</si>
  <si>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</si>
  <si>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</si>
  <si>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</si>
  <si>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</si>
  <si>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</si>
  <si>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</si>
  <si>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</si>
  <si>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</si>
  <si>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</si>
  <si>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</si>
  <si>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</si>
  <si>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</si>
  <si>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</si>
  <si>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</si>
  <si>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</si>
  <si>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</si>
  <si>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</si>
  <si>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</si>
  <si>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</si>
  <si>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</si>
  <si>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</si>
  <si>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</si>
  <si>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</si>
  <si>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</si>
  <si>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</si>
  <si>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</si>
  <si>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</si>
  <si>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</si>
  <si>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</si>
  <si>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</si>
  <si>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</si>
  <si>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</si>
  <si>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</si>
  <si>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</si>
  <si>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</si>
  <si>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</si>
  <si>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</si>
  <si>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</si>
  <si>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</si>
  <si>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</si>
  <si>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</si>
  <si>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</si>
  <si>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</si>
  <si>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</si>
  <si>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</si>
  <si>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</si>
  <si>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</si>
  <si>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</si>
  <si>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</si>
  <si>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</si>
  <si>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</si>
  <si>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</si>
  <si>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</si>
  <si>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</si>
  <si>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</si>
  <si>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</si>
  <si>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</si>
  <si>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</si>
  <si>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</si>
  <si>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</si>
  <si>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</si>
  <si>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</si>
  <si>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</si>
  <si>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</si>
  <si>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</si>
  <si>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</si>
  <si>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</si>
  <si>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</si>
  <si>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</si>
  <si>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</si>
  <si>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</si>
  <si>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</si>
  <si>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</si>
  <si>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</si>
  <si>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</si>
  <si>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</si>
  <si>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</si>
  <si>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</si>
  <si>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</si>
  <si>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</si>
  <si>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</si>
  <si>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</si>
  <si>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</si>
  <si>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</si>
  <si>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</si>
  <si>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</si>
  <si>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</si>
  <si>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</si>
  <si>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</si>
  <si>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</si>
  <si>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</si>
  <si>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</si>
  <si>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</si>
  <si>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</si>
  <si>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</si>
  <si>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</si>
  <si>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</si>
  <si>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</si>
  <si>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</si>
  <si>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</si>
  <si>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</si>
  <si>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</si>
  <si>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</si>
  <si>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</si>
  <si>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</si>
  <si>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</si>
  <si>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</si>
  <si>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</si>
  <si>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</si>
  <si>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</si>
  <si>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</si>
  <si>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</si>
  <si>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</si>
  <si>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</si>
  <si>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</si>
  <si>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</si>
  <si>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</si>
  <si>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</si>
  <si>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</si>
  <si>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</si>
  <si>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</si>
  <si>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</si>
  <si>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</si>
  <si>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</si>
  <si>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</si>
  <si>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</si>
  <si>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</si>
  <si>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</si>
  <si>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</si>
  <si>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</si>
  <si>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</si>
  <si>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</si>
  <si>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</si>
  <si>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</si>
  <si>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</si>
  <si>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</si>
  <si>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</si>
  <si>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</si>
  <si>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</si>
  <si>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</si>
  <si>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</si>
  <si>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</si>
  <si>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</si>
  <si>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</si>
  <si>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</si>
  <si>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</si>
  <si>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</si>
  <si>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</si>
  <si>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</si>
  <si>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</si>
  <si>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</si>
  <si>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</si>
  <si>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</si>
  <si>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</si>
  <si>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</si>
  <si>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</si>
  <si>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</si>
  <si>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</si>
  <si>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</si>
  <si>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</si>
  <si>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</si>
  <si>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</si>
  <si>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</si>
  <si>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</si>
  <si>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</si>
  <si>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</si>
  <si>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</si>
  <si>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</si>
  <si>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</si>
  <si>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</si>
  <si>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</si>
  <si>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</si>
  <si>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</si>
  <si>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</si>
  <si>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</si>
  <si>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</si>
  <si>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</si>
  <si>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</si>
  <si>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</si>
  <si>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</si>
  <si>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</si>
  <si>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</si>
  <si>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</si>
  <si>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</si>
  <si>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</si>
  <si>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</si>
  <si>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</si>
  <si>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</si>
  <si>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</si>
  <si>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</si>
  <si>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</si>
  <si>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</si>
  <si>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</si>
  <si>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</si>
  <si>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</si>
  <si>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</si>
  <si>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</si>
  <si>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</si>
  <si>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</si>
  <si>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</si>
  <si>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</si>
  <si>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</si>
  <si>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</si>
  <si>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</si>
  <si>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</si>
  <si>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</si>
  <si>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</si>
  <si>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</si>
  <si>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</si>
  <si>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</si>
  <si>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</si>
  <si>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</si>
  <si>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</si>
  <si>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</si>
  <si>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</si>
  <si>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</si>
  <si>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</si>
  <si>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</si>
  <si>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</si>
  <si>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</si>
  <si>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</si>
  <si>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</si>
  <si>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</si>
  <si>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</si>
  <si>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</si>
  <si>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</si>
  <si>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</si>
  <si>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</si>
  <si>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</si>
  <si>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</si>
  <si>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</si>
  <si>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</si>
  <si>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</si>
  <si>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</si>
  <si>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</si>
  <si>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</si>
  <si>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</si>
  <si>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</si>
  <si>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</si>
  <si>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</si>
  <si>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</si>
  <si>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</si>
  <si>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</si>
  <si>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</si>
  <si>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</si>
  <si>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</si>
  <si>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</si>
  <si>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</si>
  <si>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</si>
  <si>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</si>
  <si>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</si>
  <si>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</si>
  <si>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</si>
  <si>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</si>
  <si>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</si>
  <si>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</si>
  <si>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</si>
  <si>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</si>
  <si>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</si>
  <si>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</si>
  <si>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</si>
  <si>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</si>
  <si>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</si>
  <si>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</si>
  <si>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</si>
  <si>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</si>
  <si>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</si>
  <si>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</si>
  <si>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</si>
  <si>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</si>
  <si>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</si>
  <si>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</si>
  <si>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</si>
  <si>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</si>
  <si>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</si>
  <si>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</si>
  <si>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</si>
  <si>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</si>
  <si>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</si>
  <si>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</si>
  <si>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</si>
  <si>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</si>
  <si>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</si>
  <si>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</si>
  <si>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</si>
  <si>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</si>
  <si>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</si>
  <si>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</si>
  <si>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</si>
  <si>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</si>
  <si>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</si>
  <si>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</si>
  <si>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</si>
  <si>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</si>
  <si>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</si>
  <si>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</si>
  <si>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</si>
  <si>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</si>
  <si>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</si>
  <si>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</si>
  <si>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</si>
  <si>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</si>
  <si>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</si>
  <si>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</si>
  <si>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</si>
  <si>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</si>
  <si>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</si>
  <si>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</si>
  <si>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</si>
  <si>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</si>
  <si>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</si>
  <si>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</si>
  <si>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</si>
  <si>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</si>
  <si>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</si>
  <si>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</si>
  <si>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</si>
  <si>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</si>
  <si>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</si>
  <si>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</si>
  <si>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</si>
  <si>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</si>
  <si>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</si>
  <si>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</si>
  <si>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</si>
  <si>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</si>
  <si>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</si>
  <si>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</si>
  <si>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</si>
  <si>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</si>
  <si>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</si>
  <si>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</si>
  <si>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</si>
  <si>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</si>
  <si>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</si>
  <si>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</si>
  <si>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</si>
  <si>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</si>
  <si>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</si>
  <si>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</si>
  <si>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</si>
  <si>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</si>
  <si>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</si>
  <si>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</si>
  <si>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</si>
  <si>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</si>
  <si>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</si>
  <si>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</si>
  <si>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</si>
  <si>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</si>
  <si>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</si>
  <si>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</si>
  <si>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</si>
  <si>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</si>
  <si>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</si>
  <si>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</si>
  <si>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</si>
  <si>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</si>
  <si>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</si>
  <si>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</si>
  <si>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</si>
  <si>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</si>
  <si>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</si>
  <si>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</si>
  <si>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</si>
  <si>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</si>
  <si>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</si>
  <si>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</si>
  <si>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</si>
  <si>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</si>
  <si>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</si>
  <si>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</si>
  <si>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</si>
  <si>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</si>
  <si>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</si>
  <si>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</si>
  <si>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</si>
  <si>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</si>
  <si>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</si>
  <si>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</si>
  <si>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</si>
  <si>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</si>
  <si>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</si>
  <si>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</si>
  <si>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</si>
  <si>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</si>
  <si>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</si>
  <si>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</si>
  <si>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</si>
  <si>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</si>
  <si>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</si>
  <si>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</si>
  <si>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</si>
  <si>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</si>
  <si>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</si>
  <si>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</si>
  <si>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</si>
  <si>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</si>
  <si>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</si>
  <si>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</si>
  <si>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</si>
  <si>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</si>
  <si>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</si>
  <si>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</si>
  <si>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</si>
  <si>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</si>
  <si>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</si>
  <si>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</si>
  <si>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</si>
  <si>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</si>
  <si>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</si>
  <si>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</si>
  <si>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</si>
  <si>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</si>
  <si>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</si>
  <si>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</si>
  <si>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</si>
  <si>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</si>
  <si>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</si>
  <si>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</si>
  <si>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</si>
  <si>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</si>
  <si>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</si>
  <si>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</si>
  <si>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</si>
  <si>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</si>
  <si>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</si>
  <si>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</si>
  <si>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</si>
  <si>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</si>
  <si>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</si>
  <si>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</si>
  <si>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</si>
  <si>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</si>
  <si>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</si>
  <si>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</si>
  <si>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</si>
  <si>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</si>
  <si>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</si>
  <si>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</si>
  <si>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</si>
  <si>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</si>
  <si>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</si>
  <si>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</si>
  <si>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</si>
  <si>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</si>
  <si>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</si>
  <si>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</si>
  <si>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</si>
  <si>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</si>
  <si>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</si>
  <si>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</si>
  <si>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</si>
  <si>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</si>
  <si>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</si>
  <si>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</si>
  <si>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</si>
  <si>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</si>
  <si>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</si>
  <si>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</si>
  <si>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</si>
  <si>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</si>
  <si>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</si>
  <si>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</si>
  <si>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</si>
  <si>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</si>
  <si>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</si>
  <si>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</si>
  <si>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</si>
  <si>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</si>
  <si>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</si>
  <si>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</si>
  <si>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</si>
  <si>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</si>
  <si>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</si>
  <si>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</si>
  <si>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</si>
  <si>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</si>
  <si>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</si>
  <si>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</si>
  <si>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</si>
  <si>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</si>
  <si>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</si>
  <si>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</si>
  <si>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</si>
  <si>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</si>
  <si>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</si>
  <si>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</si>
  <si>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</si>
  <si>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</si>
  <si>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</si>
  <si>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</si>
  <si>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</si>
  <si>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</si>
  <si>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</si>
  <si>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</si>
  <si>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</si>
  <si>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</si>
  <si>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</si>
  <si>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</si>
  <si>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</si>
  <si>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</si>
  <si>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</si>
  <si>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</si>
  <si>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</si>
  <si>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</si>
  <si>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</si>
  <si>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</si>
  <si>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</si>
  <si>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</si>
  <si>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</si>
  <si>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</si>
  <si>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</si>
  <si>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</si>
  <si>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</si>
  <si>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</si>
  <si>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</si>
  <si>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</si>
  <si>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</si>
  <si>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</si>
  <si>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</si>
  <si>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</si>
  <si>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</si>
  <si>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</si>
  <si>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</si>
  <si>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</si>
  <si>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</si>
  <si>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</si>
  <si>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</si>
  <si>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</si>
  <si>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</si>
  <si>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</si>
  <si>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</si>
  <si>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</si>
  <si>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</si>
  <si>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</si>
  <si>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</si>
  <si>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</si>
  <si>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</si>
  <si>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</si>
  <si>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</si>
  <si>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</si>
  <si>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</si>
  <si>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</si>
  <si>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</si>
  <si>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</si>
  <si>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</si>
  <si>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</si>
  <si>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</si>
  <si>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</si>
  <si>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</si>
  <si>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</si>
  <si>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</si>
  <si>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</si>
  <si>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</si>
  <si>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</si>
  <si>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</si>
  <si>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</si>
  <si>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</si>
  <si>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</si>
  <si>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</si>
  <si>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</si>
  <si>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</si>
  <si>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</si>
  <si>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</si>
  <si>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</si>
  <si>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</si>
  <si>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</si>
  <si>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</si>
  <si>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</si>
  <si>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</si>
  <si>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</si>
  <si>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</si>
  <si>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</si>
  <si>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</si>
  <si>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</si>
  <si>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</si>
  <si>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</si>
  <si>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</si>
  <si>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</si>
  <si>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</si>
  <si>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</si>
  <si>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</si>
  <si>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</si>
  <si>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</si>
  <si>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</si>
  <si>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</si>
  <si>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</si>
  <si>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</si>
  <si>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</si>
  <si>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</si>
  <si>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</si>
  <si>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</si>
  <si>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</si>
  <si>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</si>
  <si>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</si>
  <si>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</si>
  <si>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</si>
  <si>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</si>
  <si>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</si>
  <si>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</si>
  <si>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</si>
  <si>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</si>
  <si>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</si>
  <si>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</si>
  <si>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</si>
  <si>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</si>
  <si>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</si>
  <si>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</si>
  <si>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</si>
  <si>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</si>
  <si>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</si>
  <si>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</si>
  <si>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</si>
  <si>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</si>
  <si>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</si>
  <si>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</si>
  <si>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</si>
  <si>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</si>
  <si>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</si>
  <si>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</si>
  <si>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</si>
  <si>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</si>
  <si>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</si>
  <si>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</si>
  <si>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</si>
  <si>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</si>
  <si>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</si>
  <si>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</si>
  <si>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</si>
  <si>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</si>
  <si>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</si>
  <si>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</si>
  <si>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</si>
  <si>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</si>
  <si>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</si>
  <si>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</si>
  <si>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</si>
  <si>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</si>
  <si>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</si>
  <si>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</si>
  <si>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</si>
  <si>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</si>
  <si>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</si>
  <si>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</si>
  <si>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</si>
  <si>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</si>
  <si>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</si>
  <si>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</si>
  <si>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</si>
  <si>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</si>
  <si>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</si>
  <si>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</si>
  <si>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</si>
  <si>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</si>
  <si>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</si>
  <si>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</si>
  <si>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</si>
  <si>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</si>
  <si>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</si>
  <si>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</si>
  <si>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</si>
  <si>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</si>
  <si>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</si>
  <si>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</si>
  <si>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</si>
  <si>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</si>
  <si>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</si>
  <si>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</si>
  <si>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</si>
  <si>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</si>
  <si>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</si>
  <si>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</si>
  <si>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</si>
  <si>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</si>
  <si>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</si>
  <si>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</si>
  <si>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</si>
  <si>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</si>
  <si>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</si>
  <si>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</si>
  <si>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</si>
  <si>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</si>
  <si>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</si>
  <si>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</si>
  <si>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</si>
  <si>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</si>
  <si>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</si>
  <si>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</si>
  <si>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</si>
  <si>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</si>
  <si>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</si>
  <si>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</si>
  <si>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</si>
  <si>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</si>
  <si>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</si>
  <si>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</si>
  <si>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</si>
  <si>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</si>
  <si>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</si>
  <si>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</si>
  <si>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</si>
  <si>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</si>
  <si>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</si>
  <si>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</si>
  <si>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</si>
  <si>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</si>
  <si>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</si>
  <si>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</si>
  <si>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</si>
  <si>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</si>
  <si>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</si>
  <si>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</si>
  <si>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</si>
  <si>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</si>
  <si>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</si>
  <si>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</si>
  <si>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</si>
  <si>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</si>
  <si>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</si>
  <si>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</si>
  <si>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</si>
  <si>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</si>
  <si>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</si>
  <si>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</si>
  <si>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</si>
  <si>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</si>
  <si>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</si>
  <si>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</si>
  <si>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</si>
  <si>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</si>
  <si>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</si>
  <si>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</si>
  <si>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</si>
  <si>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</si>
  <si>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</si>
  <si>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</si>
  <si>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</si>
  <si>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</si>
  <si>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</si>
  <si>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</si>
  <si>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</si>
  <si>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</si>
  <si>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</si>
  <si>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</si>
  <si>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</si>
  <si>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</si>
  <si>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</si>
  <si>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</si>
  <si>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</si>
  <si>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</si>
  <si>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</si>
  <si>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</si>
  <si>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</si>
  <si>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</si>
  <si>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</si>
  <si>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</si>
  <si>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</si>
  <si>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</si>
  <si>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</si>
  <si>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</si>
  <si>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</si>
  <si>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</si>
  <si>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</si>
  <si>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</si>
  <si>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</si>
  <si>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</si>
  <si>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</si>
  <si>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</si>
  <si>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</si>
  <si>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</si>
  <si>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</si>
  <si>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</si>
  <si>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</si>
  <si>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</si>
  <si>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</si>
  <si>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</si>
  <si>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</si>
  <si>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</si>
  <si>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</si>
  <si>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</si>
  <si>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</si>
  <si>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</si>
  <si>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</si>
  <si>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</si>
  <si>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</si>
  <si>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</si>
  <si>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</si>
  <si>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</si>
  <si>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</si>
  <si>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</si>
  <si>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</si>
  <si>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</si>
  <si>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</si>
  <si>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</si>
  <si>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</si>
  <si>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</si>
  <si>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</si>
  <si>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</si>
  <si>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</si>
  <si>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</si>
  <si>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</si>
  <si>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</si>
  <si>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</si>
  <si>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</si>
  <si>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</si>
  <si>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</si>
  <si>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</si>
  <si>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</si>
  <si>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</si>
  <si>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</si>
  <si>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</si>
  <si>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</si>
  <si>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</si>
  <si>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</si>
  <si>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</si>
  <si>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</si>
  <si>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</si>
  <si>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</si>
  <si>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</si>
  <si>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</si>
  <si>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</si>
  <si>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</si>
  <si>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</si>
  <si>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</si>
  <si>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</si>
  <si>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</si>
  <si>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</si>
  <si>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</si>
  <si>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</si>
  <si>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</si>
  <si>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</si>
  <si>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</si>
  <si>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</si>
  <si>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</si>
  <si>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</si>
  <si>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</si>
  <si>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</si>
  <si>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</si>
  <si>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</si>
  <si>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</si>
  <si>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</si>
  <si>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</si>
  <si>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</si>
  <si>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</si>
  <si>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</si>
  <si>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</si>
  <si>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</si>
  <si>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</si>
  <si>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</si>
  <si>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</si>
  <si>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</si>
  <si>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</si>
  <si>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</si>
  <si>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</si>
  <si>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</si>
  <si>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</si>
  <si>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</si>
  <si>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</si>
  <si>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</si>
  <si>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</si>
  <si>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</si>
  <si>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</si>
  <si>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</si>
  <si>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</si>
  <si>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</si>
  <si>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</si>
  <si>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</si>
  <si>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</si>
  <si>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</si>
  <si>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</si>
  <si>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</si>
  <si>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</si>
  <si>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</si>
  <si>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</si>
  <si>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</si>
  <si>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</si>
  <si>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</si>
  <si>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</si>
  <si>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</si>
  <si>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</si>
  <si>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</si>
  <si>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</si>
  <si>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</si>
  <si>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</si>
  <si>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</si>
  <si>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</si>
  <si>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</si>
  <si>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</si>
  <si>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</si>
  <si>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</si>
  <si>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</si>
  <si>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</si>
  <si>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</si>
  <si>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</si>
  <si>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</si>
  <si>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</si>
  <si>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</si>
  <si>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</si>
  <si>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</si>
  <si>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</si>
  <si>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</si>
  <si>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</si>
  <si>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</si>
  <si>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</si>
  <si>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</si>
  <si>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</si>
  <si>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</si>
  <si>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</si>
  <si>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</si>
  <si>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</si>
  <si>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</si>
  <si>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</si>
  <si>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</si>
  <si>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</si>
  <si>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</si>
  <si>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</si>
  <si>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</si>
  <si>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</si>
  <si>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</si>
  <si>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</si>
  <si>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</si>
  <si>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</si>
  <si>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</si>
  <si>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</si>
  <si>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</si>
  <si>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</si>
  <si>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</si>
  <si>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</si>
  <si>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</si>
  <si>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</si>
  <si>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</si>
  <si>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</si>
  <si>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</si>
  <si>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</si>
  <si>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</si>
  <si>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</si>
  <si>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</si>
  <si>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</si>
  <si>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</si>
  <si>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</si>
  <si>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</si>
  <si>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</si>
  <si>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</si>
  <si>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</si>
  <si>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</si>
  <si>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</si>
  <si>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</si>
  <si>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</si>
  <si>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</si>
  <si>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</si>
  <si>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</si>
  <si>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</si>
  <si>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</si>
  <si>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</si>
  <si>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</si>
  <si>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</si>
  <si>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</si>
  <si>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</si>
  <si>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</si>
  <si>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</si>
  <si>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</si>
  <si>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</si>
  <si>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</si>
  <si>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</si>
  <si>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</si>
  <si>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</si>
  <si>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</si>
  <si>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</si>
  <si>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</si>
  <si>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</si>
  <si>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</si>
  <si>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</si>
  <si>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</si>
  <si>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</si>
  <si>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</si>
  <si>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</si>
  <si>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</si>
  <si>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</si>
  <si>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</si>
  <si>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</si>
  <si>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</si>
  <si>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</si>
  <si>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</si>
  <si>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</si>
  <si>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</si>
  <si>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</si>
  <si>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</si>
  <si>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</si>
  <si>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</si>
  <si>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</si>
  <si>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</si>
  <si>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</si>
  <si>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</si>
  <si>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</si>
  <si>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</si>
  <si>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</si>
  <si>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</si>
  <si>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</si>
  <si>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</si>
  <si>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</si>
  <si>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</si>
  <si>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</si>
  <si>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</si>
  <si>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</si>
  <si>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</si>
  <si>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</si>
  <si>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</si>
  <si>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</si>
  <si>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</si>
  <si>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</si>
  <si>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</si>
  <si>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</si>
  <si>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</si>
  <si>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</si>
  <si>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</si>
  <si>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</si>
  <si>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</si>
  <si>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</si>
  <si>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</si>
  <si>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</si>
  <si>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</si>
  <si>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</si>
  <si>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</si>
  <si>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</si>
  <si>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</si>
  <si>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</si>
  <si>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</si>
  <si>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</si>
  <si>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</si>
  <si>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</si>
  <si>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</si>
  <si>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</si>
  <si>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</si>
  <si>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</si>
  <si>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</si>
  <si>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</si>
  <si>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</si>
  <si>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</si>
  <si>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</si>
  <si>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</si>
  <si>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</si>
  <si>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</si>
  <si>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</si>
  <si>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</si>
  <si>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</si>
  <si>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</si>
  <si>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</si>
  <si>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</si>
  <si>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</si>
  <si>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</si>
  <si>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</si>
  <si>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</si>
  <si>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</si>
  <si>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</si>
  <si>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</si>
  <si>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</si>
  <si>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</si>
  <si>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</si>
  <si>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</si>
  <si>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</si>
  <si>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</si>
  <si>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</si>
  <si>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</si>
  <si>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</si>
  <si>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</si>
  <si>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</si>
  <si>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</si>
  <si>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</si>
  <si>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</si>
  <si>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</si>
  <si>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</si>
  <si>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</si>
  <si>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</si>
  <si>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</si>
  <si>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</si>
  <si>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</si>
  <si>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</si>
  <si>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</si>
  <si>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</si>
  <si>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</si>
  <si>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</si>
  <si>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</si>
  <si>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</si>
  <si>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</si>
  <si>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</si>
  <si>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</si>
  <si>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</si>
  <si>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</si>
  <si>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</si>
  <si>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</si>
  <si>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</si>
  <si>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</si>
  <si>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</si>
  <si>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</si>
  <si>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</si>
  <si>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</si>
  <si>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</si>
  <si>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</si>
  <si>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</si>
  <si>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</si>
  <si>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</si>
  <si>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</si>
  <si>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</si>
  <si>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</si>
  <si>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</si>
  <si>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</si>
  <si>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</si>
  <si>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</si>
  <si>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</si>
  <si>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</si>
  <si>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</si>
  <si>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</si>
  <si>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</si>
  <si>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</si>
  <si>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</si>
  <si>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</si>
  <si>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</si>
  <si>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</si>
  <si>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</si>
  <si>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</si>
  <si>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</si>
  <si>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</si>
  <si>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</si>
  <si>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</si>
  <si>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</si>
  <si>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</si>
  <si>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</si>
  <si>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</si>
  <si>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</si>
  <si>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</si>
  <si>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</si>
  <si>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</si>
  <si>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</si>
  <si>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</si>
  <si>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</si>
  <si>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</si>
  <si>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</si>
  <si>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</si>
  <si>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</si>
  <si>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</si>
  <si>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</si>
  <si>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</si>
  <si>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</si>
  <si>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</si>
  <si>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</si>
  <si>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</si>
  <si>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</si>
  <si>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</si>
  <si>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</si>
  <si>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</si>
  <si>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</si>
  <si>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</si>
  <si>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</si>
  <si>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</si>
  <si>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</si>
  <si>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</si>
  <si>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</si>
  <si>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</si>
  <si>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</si>
  <si>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</si>
  <si>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</si>
  <si>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</si>
  <si>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</si>
  <si>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</si>
  <si>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</si>
  <si>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</si>
  <si>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</si>
  <si>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</si>
  <si>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</si>
  <si>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</si>
  <si>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</si>
  <si>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</si>
  <si>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</si>
  <si>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</si>
  <si>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</si>
  <si>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</si>
  <si>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</si>
  <si>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</si>
  <si>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</si>
  <si>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</si>
  <si>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</si>
  <si>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</si>
  <si>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</si>
  <si>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</si>
  <si>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</si>
  <si>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</si>
  <si>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</si>
  <si>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</si>
  <si>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</si>
  <si>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</si>
  <si>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</si>
  <si>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</si>
  <si>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</si>
  <si>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</si>
  <si>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</si>
  <si>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</si>
  <si>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</si>
  <si>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</si>
  <si>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</si>
  <si>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</si>
  <si>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</si>
  <si>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</si>
  <si>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</si>
  <si>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</si>
  <si>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</si>
  <si>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</si>
  <si>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</si>
  <si>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</si>
  <si>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</si>
  <si>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</si>
  <si>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</si>
  <si>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</si>
  <si>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</si>
  <si>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</si>
  <si>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</si>
  <si>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</si>
  <si>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</si>
  <si>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</si>
  <si>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</si>
  <si>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</si>
  <si>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</si>
  <si>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</si>
  <si>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</si>
  <si>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</si>
  <si>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</si>
  <si>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</si>
  <si>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</si>
  <si>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</si>
  <si>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</si>
  <si>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</si>
  <si>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</si>
  <si>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</si>
  <si>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</si>
  <si>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</si>
  <si>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</si>
  <si>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</si>
  <si>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</si>
  <si>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</si>
  <si>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</si>
  <si>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</si>
  <si>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</si>
  <si>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</si>
  <si>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</si>
  <si>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</si>
  <si>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</si>
  <si>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</si>
  <si>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</si>
  <si>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</si>
  <si>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</si>
  <si>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</si>
  <si>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</si>
  <si>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</si>
  <si>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</si>
  <si>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</si>
  <si>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</si>
  <si>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</si>
  <si>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</si>
  <si>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</si>
  <si>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</si>
  <si>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</si>
  <si>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</si>
  <si>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</si>
  <si>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</si>
  <si>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</si>
  <si>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</si>
  <si>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</si>
  <si>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</si>
  <si>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</si>
  <si>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</si>
  <si>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</si>
  <si>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</si>
  <si>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</si>
  <si>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</si>
  <si>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</si>
  <si>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</si>
  <si>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</si>
  <si>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</si>
  <si>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</si>
  <si>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</si>
  <si>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</si>
  <si>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</si>
  <si>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</si>
  <si>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</si>
  <si>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</si>
  <si>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</si>
  <si>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</si>
  <si>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</si>
  <si>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</si>
  <si>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</si>
  <si>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</si>
  <si>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</si>
  <si>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</si>
  <si>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</si>
  <si>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</si>
  <si>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</si>
  <si>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</si>
  <si>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</si>
  <si>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</si>
  <si>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</si>
  <si>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</si>
  <si>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</si>
  <si>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</si>
  <si>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</si>
  <si>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</si>
  <si>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</si>
  <si>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</si>
  <si>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</si>
  <si>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</si>
  <si>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</si>
  <si>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</si>
  <si>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</si>
  <si>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</si>
  <si>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</si>
  <si>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</si>
  <si>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</si>
  <si>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</si>
  <si>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</si>
  <si>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</si>
  <si>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</si>
  <si>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</si>
  <si>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</si>
  <si>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</si>
  <si>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</si>
  <si>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</si>
  <si>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</si>
  <si>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</si>
  <si>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</si>
  <si>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</si>
  <si>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</si>
  <si>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</si>
  <si>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</si>
  <si>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</si>
  <si>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</si>
  <si>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</si>
  <si>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</si>
  <si>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</si>
  <si>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</si>
  <si>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</si>
  <si>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</si>
  <si>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</si>
  <si>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</si>
  <si>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</si>
  <si>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</si>
  <si>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</si>
  <si>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</si>
  <si>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</si>
  <si>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</si>
  <si>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</si>
  <si>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</si>
  <si>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</si>
  <si>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</si>
  <si>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</si>
  <si>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</si>
  <si>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</si>
  <si>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</si>
  <si>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</si>
  <si>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</si>
  <si>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</si>
  <si>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</si>
  <si>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</si>
  <si>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</si>
  <si>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</si>
  <si>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</si>
  <si>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</si>
  <si>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</si>
  <si>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</si>
  <si>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</si>
  <si>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</si>
  <si>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</si>
  <si>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</si>
  <si>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</si>
  <si>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</si>
  <si>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</si>
  <si>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</si>
  <si>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</si>
  <si>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</si>
  <si>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</si>
  <si>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</si>
  <si>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</si>
  <si>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</si>
  <si>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</si>
  <si>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</si>
  <si>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</si>
  <si>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</si>
  <si>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</si>
  <si>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</si>
  <si>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</si>
  <si>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</si>
  <si>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</si>
  <si>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</si>
  <si>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</si>
  <si>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</si>
  <si>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</si>
  <si>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</si>
  <si>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</si>
  <si>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</si>
  <si>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</si>
  <si>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</si>
  <si>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</si>
  <si>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</si>
  <si>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</si>
  <si>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</si>
  <si>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</si>
  <si>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</si>
  <si>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</si>
  <si>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</si>
  <si>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</si>
  <si>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</si>
  <si>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</si>
  <si>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</si>
  <si>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</si>
  <si>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</si>
  <si>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</si>
  <si>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</si>
  <si>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</si>
  <si>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</si>
  <si>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</si>
  <si>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</si>
  <si>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</si>
  <si>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</si>
  <si>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</si>
  <si>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</si>
  <si>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</si>
  <si>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</si>
  <si>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</si>
  <si>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</si>
  <si>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</si>
  <si>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</si>
  <si>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</si>
  <si>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</si>
  <si>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</si>
  <si>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</si>
  <si>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</si>
  <si>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</si>
  <si>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</si>
  <si>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</si>
  <si>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</si>
  <si>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</si>
  <si>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</si>
  <si>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</si>
  <si>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</si>
  <si>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</si>
  <si>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</si>
  <si>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</si>
  <si>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</si>
  <si>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</si>
  <si>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</si>
  <si>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</si>
  <si>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</si>
  <si>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</si>
  <si>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</si>
  <si>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</si>
  <si>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</si>
  <si>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</si>
  <si>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</si>
  <si>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</si>
  <si>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</si>
  <si>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</si>
  <si>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</si>
  <si>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</si>
  <si>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</si>
  <si>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</si>
  <si>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</si>
  <si>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</si>
  <si>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</si>
  <si>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</si>
  <si>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</si>
  <si>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</si>
  <si>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</si>
  <si>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</si>
  <si>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</si>
  <si>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</si>
  <si>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</si>
  <si>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</si>
  <si>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</si>
  <si>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</si>
  <si>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</si>
  <si>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</si>
  <si>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</si>
  <si>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</si>
  <si>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</si>
  <si>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</si>
  <si>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</si>
  <si>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</si>
  <si>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</si>
  <si>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</si>
  <si>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</si>
  <si>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</si>
  <si>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</si>
  <si>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</si>
  <si>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</si>
  <si>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</si>
  <si>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</si>
  <si>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</si>
  <si>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</si>
  <si>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</si>
  <si>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</si>
  <si>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</si>
  <si>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</si>
  <si>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</si>
  <si>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</si>
  <si>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</si>
  <si>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</si>
  <si>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</si>
  <si>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</si>
  <si>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</si>
  <si>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</si>
  <si>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</si>
  <si>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</si>
  <si>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</si>
  <si>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</si>
  <si>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</si>
  <si>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</si>
  <si>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</si>
  <si>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</si>
  <si>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</si>
  <si>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</si>
  <si>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</si>
  <si>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</si>
  <si>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</si>
  <si>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</si>
  <si>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</si>
  <si>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</si>
  <si>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</si>
  <si>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</si>
  <si>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</si>
  <si>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</si>
  <si>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</si>
  <si>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</si>
  <si>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</si>
  <si>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</si>
  <si>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</si>
  <si>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</si>
  <si>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</si>
  <si>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</si>
  <si>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</si>
  <si>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</si>
  <si>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</si>
  <si>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</si>
  <si>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</si>
  <si>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</si>
  <si>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</si>
  <si>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</si>
  <si>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</si>
  <si>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</si>
  <si>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</si>
  <si>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</si>
  <si>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</si>
  <si>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</si>
  <si>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</si>
  <si>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</si>
  <si>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</si>
  <si>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</si>
  <si>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</si>
  <si>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</si>
  <si>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</si>
  <si>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</si>
  <si>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</si>
  <si>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</si>
  <si>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</si>
  <si>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</si>
  <si>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</si>
  <si>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</si>
  <si>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</si>
  <si>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</si>
  <si>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</si>
  <si>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</si>
  <si>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</si>
  <si>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</si>
  <si>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</si>
  <si>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</si>
  <si>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</si>
  <si>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</si>
  <si>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</si>
  <si>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</si>
  <si>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</si>
  <si>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</si>
  <si>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</si>
  <si>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</si>
  <si>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</si>
  <si>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</si>
  <si>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</si>
  <si>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</si>
  <si>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</si>
  <si>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</si>
  <si>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</si>
  <si>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</si>
  <si>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</si>
  <si>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</si>
  <si>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</si>
  <si>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</si>
  <si>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</si>
  <si>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</si>
  <si>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</si>
  <si>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</si>
  <si>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</si>
  <si>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</si>
  <si>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</si>
  <si>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</si>
  <si>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</si>
  <si>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</si>
  <si>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</si>
  <si>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</si>
  <si>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</si>
  <si>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</si>
  <si>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</si>
  <si>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</si>
  <si>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</si>
  <si>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</si>
  <si>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</si>
  <si>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</si>
  <si>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</si>
  <si>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</si>
  <si>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</si>
  <si>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</si>
  <si>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</si>
  <si>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</si>
  <si>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</si>
  <si>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</si>
  <si>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</si>
  <si>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</si>
  <si>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</si>
  <si>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</si>
  <si>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</si>
  <si>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</si>
  <si>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</si>
  <si>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</si>
  <si>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</si>
  <si>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</si>
  <si>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</si>
  <si>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</si>
  <si>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</si>
  <si>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</si>
  <si>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</si>
  <si>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</si>
  <si>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</si>
  <si>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</si>
  <si>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</si>
  <si>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</si>
  <si>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</si>
  <si>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</si>
  <si>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</si>
  <si>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</si>
  <si>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</si>
  <si>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</si>
  <si>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</si>
  <si>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</si>
  <si>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</si>
  <si>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</si>
  <si>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</si>
  <si>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</si>
  <si>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</si>
  <si>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</si>
  <si>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</si>
  <si>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</si>
  <si>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</si>
  <si>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</si>
  <si>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</si>
  <si>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</si>
  <si>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</si>
  <si>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</si>
  <si>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</si>
  <si>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</si>
  <si>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</si>
  <si>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</si>
  <si>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</si>
  <si>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</si>
  <si>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</si>
  <si>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</si>
  <si>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</si>
  <si>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</si>
  <si>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</si>
  <si>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</si>
  <si>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</si>
  <si>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</si>
  <si>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</si>
  <si>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</si>
  <si>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</si>
  <si>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</si>
  <si>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</si>
  <si>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</si>
  <si>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</si>
  <si>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</si>
  <si>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</si>
  <si>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</si>
  <si>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</si>
  <si>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</si>
  <si>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</si>
  <si>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</si>
  <si>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</si>
  <si>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</si>
  <si>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</si>
  <si>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</si>
  <si>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</si>
  <si>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</si>
  <si>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</si>
  <si>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</si>
  <si>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</si>
  <si>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</si>
  <si>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</si>
  <si>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</si>
  <si>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</si>
  <si>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</si>
  <si>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</si>
  <si>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</si>
  <si>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</si>
  <si>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</si>
  <si>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</si>
  <si>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</si>
  <si>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</si>
  <si>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</si>
  <si>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</si>
  <si>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</si>
  <si>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</si>
  <si>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</si>
  <si>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</si>
  <si>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</si>
  <si>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</si>
  <si>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</si>
  <si>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</si>
  <si>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</si>
  <si>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</si>
  <si>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</si>
  <si>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</si>
  <si>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</si>
  <si>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</si>
  <si>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</si>
  <si>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</si>
  <si>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</si>
  <si>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</si>
  <si>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</si>
  <si>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</si>
  <si>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</si>
  <si>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</si>
  <si>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</si>
  <si>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</si>
  <si>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</si>
  <si>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</si>
  <si>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</si>
  <si>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</si>
  <si>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</si>
  <si>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</si>
  <si>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</si>
  <si>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</si>
  <si>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</si>
  <si>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</si>
  <si>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</si>
  <si>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</si>
  <si>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</si>
  <si>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</si>
  <si>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</si>
  <si>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</si>
  <si>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</si>
  <si>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</si>
  <si>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</si>
  <si>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</si>
  <si>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</si>
  <si>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</si>
  <si>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</si>
  <si>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</si>
  <si>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</si>
  <si>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</si>
  <si>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</si>
  <si>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</si>
  <si>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</si>
  <si>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</si>
  <si>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</si>
  <si>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</si>
  <si>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</si>
  <si>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</si>
  <si>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</si>
  <si>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</si>
  <si>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</si>
  <si>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</si>
  <si>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</si>
  <si>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</si>
  <si>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</si>
  <si>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</si>
  <si>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</si>
  <si>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</si>
  <si>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</si>
  <si>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</si>
  <si>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</si>
  <si>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</si>
  <si>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</si>
  <si>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</si>
  <si>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</si>
  <si>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</si>
  <si>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</si>
  <si>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</si>
  <si>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</si>
  <si>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</si>
  <si>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</si>
  <si>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</si>
  <si>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</si>
  <si>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</si>
  <si>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</si>
  <si>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</si>
  <si>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</si>
  <si>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</si>
  <si>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</si>
  <si>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</si>
  <si>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</si>
  <si>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</si>
  <si>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</si>
  <si>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</si>
  <si>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</si>
  <si>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</si>
  <si>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</si>
  <si>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</si>
  <si>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</si>
  <si>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</si>
  <si>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</si>
  <si>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</si>
  <si>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</si>
  <si>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</si>
  <si>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</si>
  <si>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</si>
  <si>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</si>
  <si>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</si>
  <si>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</si>
  <si>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</si>
  <si>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</si>
  <si>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</si>
  <si>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</si>
  <si>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</si>
  <si>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</si>
  <si>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</si>
  <si>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</si>
  <si>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</si>
  <si>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</si>
  <si>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</si>
  <si>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</si>
  <si>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</si>
  <si>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</si>
  <si>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</si>
  <si>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</si>
  <si>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</si>
  <si>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</si>
  <si>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</si>
  <si>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</si>
  <si>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</si>
  <si>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</si>
  <si>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</si>
  <si>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</si>
  <si>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</si>
  <si>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</si>
  <si>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</si>
  <si>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</si>
  <si>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</si>
  <si>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</si>
  <si>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</si>
  <si>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</si>
  <si>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</si>
  <si>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</si>
  <si>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</si>
  <si>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</si>
  <si>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</si>
  <si>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</si>
  <si>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</si>
  <si>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</si>
  <si>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</si>
  <si>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</si>
  <si>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</si>
  <si>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</si>
  <si>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</si>
  <si>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</si>
  <si>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</si>
  <si>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</si>
  <si>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</si>
  <si>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</si>
  <si>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</si>
  <si>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</si>
  <si>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</si>
  <si>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</si>
  <si>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</si>
  <si>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</si>
  <si>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</si>
  <si>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</si>
  <si>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</si>
  <si>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</si>
  <si>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</si>
  <si>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</si>
  <si>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</si>
  <si>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</si>
  <si>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</si>
  <si>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</si>
  <si>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</si>
  <si>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</si>
  <si>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</si>
  <si>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</si>
  <si>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</si>
  <si>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</si>
  <si>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</si>
  <si>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</si>
  <si>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</si>
  <si>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</si>
  <si>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</si>
  <si>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</si>
  <si>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</si>
  <si>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</si>
  <si>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</si>
  <si>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</si>
  <si>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</si>
  <si>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</si>
  <si>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</si>
  <si>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</si>
  <si>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</si>
  <si>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</si>
  <si>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</si>
  <si>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</si>
  <si>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</si>
  <si>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</si>
  <si>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</si>
  <si>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</si>
  <si>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</si>
  <si>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</si>
  <si>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</si>
  <si>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</si>
  <si>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</si>
  <si>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</si>
  <si>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</si>
  <si>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</si>
  <si>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</si>
  <si>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</si>
  <si>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</si>
  <si>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</si>
  <si>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</si>
  <si>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</si>
  <si>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</si>
  <si>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</si>
  <si>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</si>
  <si>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</si>
  <si>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</si>
  <si>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</si>
  <si>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</si>
  <si>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</si>
  <si>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</si>
  <si>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</si>
  <si>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</si>
  <si>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</si>
  <si>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</si>
  <si>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</si>
  <si>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</si>
  <si>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</si>
  <si>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</si>
  <si>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</si>
  <si>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</si>
  <si>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</si>
  <si>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</si>
  <si>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</si>
  <si>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</si>
  <si>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</si>
  <si>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</si>
  <si>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</si>
  <si>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</si>
  <si>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</si>
  <si>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</si>
  <si>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</si>
  <si>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</si>
  <si>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</si>
  <si>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</si>
  <si>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</si>
  <si>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</si>
  <si>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</si>
  <si>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</si>
  <si>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</si>
  <si>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</si>
  <si>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</si>
  <si>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</si>
  <si>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</si>
  <si>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</si>
  <si>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</si>
  <si>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</si>
  <si>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</si>
  <si>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</si>
  <si>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</si>
  <si>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</si>
  <si>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</si>
  <si>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</si>
  <si>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</si>
  <si>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</si>
  <si>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</si>
  <si>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</si>
  <si>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</si>
  <si>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</si>
  <si>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</si>
  <si>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</si>
  <si>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</si>
  <si>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</si>
  <si>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</si>
  <si>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</si>
  <si>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</si>
  <si>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</si>
  <si>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</si>
  <si>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</si>
  <si>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</si>
  <si>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</si>
  <si>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</si>
  <si>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</si>
  <si>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</si>
  <si>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</si>
  <si>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</si>
  <si>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</si>
  <si>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</si>
  <si>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</si>
  <si>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</si>
  <si>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</si>
  <si>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</si>
  <si>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</si>
  <si>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</si>
  <si>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</si>
  <si>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</si>
  <si>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</si>
  <si>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</si>
  <si>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</si>
  <si>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</si>
  <si>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</si>
  <si>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</si>
  <si>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</si>
  <si>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</si>
  <si>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</si>
  <si>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</si>
  <si>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</si>
  <si>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</si>
  <si>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</si>
  <si>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</si>
  <si>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</si>
  <si>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</si>
  <si>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</si>
  <si>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</si>
  <si>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</si>
  <si>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</si>
  <si>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</si>
  <si>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</si>
  <si>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</si>
  <si>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</si>
  <si>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</si>
  <si>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</si>
  <si>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</si>
  <si>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</si>
  <si>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</si>
  <si>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</si>
  <si>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</si>
  <si>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</si>
  <si>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</si>
  <si>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</si>
  <si>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</si>
  <si>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</si>
  <si>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</si>
  <si>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</si>
  <si>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</si>
  <si>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</si>
  <si>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</si>
  <si>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</si>
  <si>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</si>
  <si>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</si>
  <si>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</si>
  <si>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</si>
  <si>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</si>
  <si>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</si>
  <si>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</si>
  <si>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</si>
  <si>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</si>
  <si>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</si>
  <si>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</si>
  <si>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</si>
  <si>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</si>
  <si>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</si>
  <si>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</si>
  <si>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</si>
  <si>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</si>
  <si>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</si>
  <si>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</si>
  <si>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</si>
  <si>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</si>
  <si>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</si>
  <si>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</si>
  <si>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</si>
  <si>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</si>
  <si>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</si>
  <si>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</si>
  <si>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</si>
  <si>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</si>
  <si>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</si>
  <si>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</si>
  <si>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</si>
  <si>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</si>
  <si>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</si>
  <si>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</si>
  <si>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</si>
  <si>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</si>
  <si>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</si>
  <si>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</si>
  <si>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</si>
  <si>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</si>
  <si>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</si>
  <si>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</si>
  <si>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</si>
  <si>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</si>
  <si>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</si>
  <si>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</si>
  <si>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</si>
  <si>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</si>
  <si>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</si>
  <si>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</si>
  <si>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</si>
  <si>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</si>
  <si>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</si>
  <si>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</si>
  <si>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</si>
  <si>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</si>
  <si>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</si>
  <si>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</si>
  <si>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</si>
  <si>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</si>
  <si>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</si>
  <si>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</si>
  <si>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</si>
  <si>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</si>
  <si>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</si>
  <si>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</si>
  <si>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</si>
  <si>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</si>
  <si>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</si>
  <si>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</si>
  <si>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</si>
  <si>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</si>
  <si>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</si>
  <si>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</si>
  <si>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</si>
  <si>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</si>
  <si>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</si>
  <si>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</si>
  <si>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</si>
  <si>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</si>
  <si>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</si>
  <si>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</si>
  <si>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</si>
  <si>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</si>
  <si>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</si>
  <si>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</si>
  <si>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</si>
  <si>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</si>
  <si>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</si>
  <si>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</si>
  <si>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</si>
  <si>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</si>
  <si>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</si>
  <si>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</si>
  <si>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</si>
  <si>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</si>
  <si>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</si>
  <si>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</si>
  <si>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</si>
  <si>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</si>
  <si>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</si>
  <si>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</si>
  <si>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</si>
  <si>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</si>
  <si>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</si>
  <si>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</si>
  <si>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</si>
  <si>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</si>
  <si>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</si>
  <si>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</si>
  <si>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</si>
  <si>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</si>
  <si>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</si>
  <si>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</si>
  <si>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</si>
  <si>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</si>
  <si>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</si>
  <si>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</si>
  <si>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</si>
  <si>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</si>
  <si>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</si>
  <si>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</si>
  <si>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</si>
  <si>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</si>
  <si>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</si>
  <si>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</si>
  <si>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</si>
  <si>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</si>
  <si>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</si>
  <si>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</si>
  <si>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</si>
  <si>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</si>
  <si>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</si>
  <si>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</si>
  <si>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</si>
  <si>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</si>
  <si>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</si>
  <si>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</si>
  <si>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</si>
  <si>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</si>
  <si>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</si>
  <si>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</si>
  <si>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</si>
  <si>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</si>
  <si>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</si>
  <si>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</si>
  <si>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</si>
  <si>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</si>
  <si>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</si>
  <si>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</si>
  <si>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</si>
  <si>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</si>
  <si>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</si>
  <si>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</si>
  <si>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</si>
  <si>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</si>
  <si>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</si>
  <si>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</si>
  <si>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</si>
  <si>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</si>
  <si>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</si>
  <si>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</si>
  <si>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</si>
  <si>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</si>
  <si>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</si>
  <si>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</si>
  <si>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</si>
  <si>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</si>
  <si>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</si>
  <si>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</si>
  <si>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</si>
  <si>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</si>
  <si>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</si>
  <si>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</si>
  <si>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</si>
  <si>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</si>
  <si>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</si>
  <si>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</si>
  <si>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</si>
  <si>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</si>
  <si>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</si>
  <si>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</si>
  <si>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</si>
  <si>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</si>
  <si>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</si>
  <si>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</si>
  <si>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</si>
  <si>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</si>
  <si>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</si>
  <si>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</si>
  <si>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</si>
  <si>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</si>
  <si>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</si>
  <si>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</si>
  <si>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</si>
  <si>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</si>
  <si>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</si>
  <si>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</si>
  <si>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</si>
  <si>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</si>
  <si>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</si>
  <si>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</si>
  <si>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</si>
  <si>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</si>
  <si>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</si>
  <si>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</si>
  <si>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</si>
  <si>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</si>
  <si>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</si>
  <si>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</si>
  <si>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</si>
  <si>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</si>
  <si>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</si>
  <si>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</si>
  <si>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</si>
  <si>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</si>
  <si>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</si>
  <si>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</si>
  <si>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</si>
  <si>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</si>
  <si>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</si>
  <si>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</si>
  <si>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</si>
  <si>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</si>
  <si>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</si>
  <si>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</si>
  <si>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</si>
  <si>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</si>
  <si>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</si>
  <si>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</si>
  <si>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</si>
  <si>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</si>
  <si>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</si>
  <si>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</si>
  <si>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</si>
  <si>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</si>
  <si>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</si>
  <si>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</si>
  <si>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</si>
  <si>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</si>
  <si>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</si>
  <si>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</si>
  <si>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</si>
  <si>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</si>
  <si>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</si>
  <si>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</si>
  <si>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</si>
  <si>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</si>
  <si>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</si>
  <si>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</si>
  <si>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</si>
  <si>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</si>
  <si>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</si>
  <si>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</si>
  <si>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</si>
  <si>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</si>
  <si>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</si>
  <si>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</si>
  <si>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</si>
  <si>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</si>
  <si>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</si>
  <si>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</si>
  <si>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</si>
  <si>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</si>
  <si>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</si>
  <si>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</si>
  <si>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</si>
  <si>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</si>
  <si>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</si>
  <si>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</si>
  <si>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</si>
  <si>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</si>
  <si>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</si>
  <si>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</si>
  <si>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</si>
  <si>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</si>
  <si>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</si>
  <si>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</si>
  <si>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</si>
  <si>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</si>
  <si>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</si>
  <si>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</si>
  <si>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</si>
  <si>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</si>
  <si>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</si>
  <si>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</si>
  <si>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</si>
  <si>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</si>
  <si>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</si>
  <si>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</si>
  <si>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</si>
  <si>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</si>
  <si>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</si>
  <si>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</si>
  <si>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</si>
  <si>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</si>
  <si>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</si>
  <si>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</si>
  <si>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</si>
  <si>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</si>
  <si>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</si>
  <si>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</si>
  <si>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</si>
  <si>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</si>
  <si>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</si>
  <si>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</si>
  <si>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</si>
  <si>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</si>
  <si>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</si>
  <si>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</si>
  <si>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</si>
  <si>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</si>
  <si>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</si>
  <si>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</si>
  <si>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</si>
  <si>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</si>
  <si>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</si>
  <si>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</si>
  <si>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</si>
  <si>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</si>
  <si>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</si>
  <si>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</si>
  <si>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</si>
  <si>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</si>
  <si>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</si>
  <si>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</si>
  <si>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</si>
  <si>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</si>
  <si>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</si>
  <si>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</si>
  <si>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</si>
  <si>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</si>
  <si>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</si>
  <si>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</si>
  <si>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</si>
  <si>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</si>
  <si>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</si>
  <si>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</si>
  <si>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</si>
  <si>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</si>
  <si>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</si>
  <si>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</si>
  <si>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</si>
  <si>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</si>
  <si>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</si>
  <si>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</si>
  <si>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</si>
  <si>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</si>
  <si>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</si>
  <si>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</si>
  <si>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</si>
  <si>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</si>
  <si>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</si>
  <si>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</si>
  <si>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</si>
  <si>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</si>
  <si>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</si>
  <si>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</si>
  <si>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</si>
  <si>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</si>
  <si>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</si>
  <si>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</si>
  <si>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</si>
  <si>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</si>
  <si>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</si>
  <si>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</si>
  <si>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</si>
  <si>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</si>
  <si>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</si>
  <si>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</si>
  <si>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</si>
  <si>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</si>
  <si>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</si>
  <si>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</si>
  <si>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</si>
  <si>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</si>
  <si>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</si>
  <si>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</si>
  <si>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</si>
  <si>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</si>
  <si>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</si>
  <si>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</si>
  <si>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</si>
  <si>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</si>
  <si>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</si>
  <si>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</si>
  <si>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</si>
  <si>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</si>
  <si>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</si>
  <si>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</si>
  <si>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</si>
  <si>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</si>
  <si>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</si>
  <si>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</si>
  <si>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</si>
  <si>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</si>
  <si>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</si>
  <si>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</si>
  <si>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</si>
  <si>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</si>
  <si>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</si>
  <si>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</si>
  <si>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</si>
  <si>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</si>
  <si>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</si>
  <si>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</si>
  <si>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</si>
  <si>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</si>
  <si>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</si>
  <si>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</si>
  <si>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</si>
  <si>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</si>
  <si>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</si>
  <si>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</si>
  <si>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</si>
  <si>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</si>
  <si>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</si>
  <si>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</si>
  <si>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</si>
  <si>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</si>
  <si>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</si>
  <si>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</si>
  <si>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</si>
  <si>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</si>
  <si>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</si>
  <si>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</si>
  <si>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</si>
  <si>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</si>
  <si>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</si>
  <si>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</si>
  <si>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</si>
  <si>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</si>
  <si>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</si>
  <si>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</si>
  <si>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</si>
  <si>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</si>
  <si>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</si>
  <si>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</si>
  <si>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</si>
  <si>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</si>
  <si>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</si>
  <si>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</si>
  <si>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</si>
  <si>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</si>
  <si>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</si>
  <si>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</si>
  <si>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</si>
  <si>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</si>
  <si>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</si>
  <si>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</si>
  <si>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</si>
  <si>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</si>
  <si>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</si>
  <si>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</si>
  <si>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</si>
  <si>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</si>
  <si>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</si>
  <si>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</si>
  <si>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</si>
  <si>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</si>
  <si>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</si>
  <si>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</si>
  <si>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</si>
  <si>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</si>
  <si>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</si>
  <si>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</si>
  <si>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</si>
  <si>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</si>
  <si>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</si>
  <si>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</si>
  <si>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</si>
  <si>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</si>
  <si>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</si>
  <si>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</si>
  <si>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</si>
  <si>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</si>
  <si>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</si>
  <si>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</si>
  <si>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</si>
  <si>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</si>
  <si>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</si>
  <si>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</si>
  <si>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</si>
  <si>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</si>
  <si>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</si>
  <si>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</si>
  <si>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</si>
  <si>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</si>
  <si>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</si>
  <si>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</si>
  <si>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</si>
  <si>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</si>
  <si>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</si>
  <si>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</si>
  <si>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</si>
  <si>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</si>
  <si>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</si>
  <si>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</si>
  <si>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</si>
  <si>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</si>
  <si>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</si>
  <si>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</si>
  <si>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</si>
  <si>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</si>
  <si>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</si>
  <si>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</si>
  <si>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</si>
  <si>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</si>
  <si>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</si>
  <si>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</si>
  <si>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</si>
  <si>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</si>
  <si>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</si>
  <si>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</si>
  <si>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</si>
  <si>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</si>
  <si>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</si>
  <si>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</si>
  <si>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</si>
  <si>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</si>
  <si>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</si>
  <si>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</si>
  <si>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</si>
  <si>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</si>
  <si>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</si>
  <si>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</si>
  <si>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</si>
  <si>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</si>
  <si>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</si>
  <si>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</si>
  <si>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</si>
  <si>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</si>
  <si>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</si>
  <si>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</si>
  <si>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</si>
  <si>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</si>
  <si>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</si>
  <si>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</si>
  <si>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</si>
  <si>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</si>
  <si>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</si>
  <si>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</si>
  <si>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</si>
  <si>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</si>
  <si>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</si>
  <si>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</si>
  <si>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</si>
  <si>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</si>
  <si>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</si>
  <si>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</si>
  <si>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</si>
  <si>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</si>
  <si>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</si>
  <si>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</si>
  <si>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</si>
  <si>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</si>
  <si>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</si>
  <si>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</si>
  <si>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</si>
  <si>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</si>
  <si>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</si>
  <si>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</si>
  <si>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</si>
  <si>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</si>
  <si>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</si>
  <si>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</si>
  <si>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</si>
  <si>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</si>
  <si>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</si>
  <si>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</si>
  <si>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</si>
  <si>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</si>
  <si>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</si>
  <si>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</si>
  <si>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</si>
  <si>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</si>
  <si>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</si>
  <si>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</si>
  <si>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</si>
  <si>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</si>
  <si>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</si>
  <si>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</si>
  <si>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</si>
  <si>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</si>
  <si>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</si>
  <si>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</si>
  <si>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</si>
  <si>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</si>
  <si>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</si>
  <si>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</si>
  <si>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</si>
  <si>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</si>
  <si>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</si>
  <si>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</si>
  <si>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</si>
  <si>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</si>
  <si>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</si>
  <si>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</si>
  <si>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</si>
  <si>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</si>
  <si>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</si>
  <si>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</si>
  <si>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</si>
  <si>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</si>
  <si>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</si>
  <si>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</si>
  <si>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</si>
  <si>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</si>
  <si>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</si>
  <si>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</si>
  <si>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</si>
  <si>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</si>
  <si>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</si>
  <si>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</si>
  <si>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</si>
  <si>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</si>
  <si>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</si>
  <si>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</si>
  <si>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</si>
  <si>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</si>
  <si>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</si>
  <si>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</si>
  <si>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</si>
  <si>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</si>
  <si>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</si>
  <si>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</si>
  <si>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</si>
  <si>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</si>
  <si>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</si>
  <si>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</si>
  <si>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</si>
  <si>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</si>
  <si>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</si>
  <si>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</si>
  <si>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</si>
  <si>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</si>
  <si>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</si>
  <si>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</si>
  <si>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</si>
  <si>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</si>
  <si>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</si>
  <si>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</si>
  <si>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</si>
  <si>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</si>
  <si>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</si>
  <si>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</si>
  <si>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</si>
  <si>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</si>
  <si>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</si>
  <si>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</si>
  <si>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</si>
  <si>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</si>
  <si>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</si>
  <si>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</si>
  <si>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</si>
  <si>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</si>
  <si>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</si>
  <si>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</si>
  <si>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</si>
  <si>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</si>
  <si>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</si>
  <si>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</si>
  <si>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</si>
  <si>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</si>
  <si>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</si>
  <si>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</si>
  <si>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</si>
  <si>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</si>
  <si>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</si>
  <si>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</si>
  <si>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</si>
  <si>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</si>
  <si>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</si>
  <si>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</si>
  <si>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</si>
  <si>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</si>
  <si>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</si>
  <si>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</si>
  <si>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</si>
  <si>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</si>
  <si>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</si>
  <si>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</si>
  <si>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</si>
  <si>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</si>
  <si>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</si>
  <si>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</si>
  <si>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</si>
  <si>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</si>
  <si>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</si>
  <si>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</si>
  <si>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</si>
  <si>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</si>
  <si>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</si>
  <si>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</si>
  <si>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</si>
  <si>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</si>
  <si>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</si>
  <si>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</si>
  <si>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</si>
  <si>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</si>
  <si>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</si>
  <si>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</si>
  <si>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</si>
  <si>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</si>
  <si>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</si>
  <si>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</si>
  <si>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</si>
  <si>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</si>
  <si>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</si>
  <si>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</si>
  <si>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</si>
  <si>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</si>
  <si>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</si>
  <si>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</si>
  <si>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</si>
  <si>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</si>
  <si>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</si>
  <si>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</si>
  <si>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</si>
  <si>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</si>
  <si>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</si>
  <si>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</si>
  <si>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</si>
  <si>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</si>
  <si>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</si>
  <si>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</si>
  <si>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</si>
  <si>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</si>
  <si>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</si>
  <si>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</si>
  <si>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</si>
  <si>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</si>
  <si>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</si>
  <si>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</si>
  <si>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</si>
  <si>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</si>
  <si>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</si>
  <si>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</si>
  <si>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</si>
  <si>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</si>
  <si>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</si>
  <si>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</si>
  <si>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</si>
  <si>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</si>
  <si>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</si>
  <si>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</si>
  <si>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</si>
  <si>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</si>
  <si>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</si>
  <si>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</si>
  <si>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</si>
  <si>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</si>
  <si>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</si>
  <si>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</si>
  <si>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</si>
  <si>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</si>
  <si>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</si>
  <si>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</si>
  <si>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</si>
  <si>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</si>
  <si>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</si>
  <si>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</si>
  <si>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</si>
  <si>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</si>
  <si>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</si>
  <si>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</si>
  <si>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</si>
  <si>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</si>
  <si>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</si>
  <si>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</si>
  <si>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</si>
  <si>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</si>
  <si>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</si>
  <si>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</si>
  <si>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</si>
  <si>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</si>
  <si>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</si>
  <si>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</si>
  <si>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</si>
  <si>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</si>
  <si>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</si>
  <si>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</si>
  <si>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</si>
  <si>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</si>
  <si>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</si>
  <si>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</si>
  <si>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</si>
  <si>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</si>
  <si>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</si>
  <si>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</si>
  <si>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</si>
  <si>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</si>
  <si>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</si>
  <si>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</si>
  <si>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</si>
  <si>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</si>
  <si>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</si>
  <si>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</si>
  <si>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</si>
  <si>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</si>
  <si>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</si>
  <si>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</si>
  <si>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</si>
  <si>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</si>
  <si>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</si>
  <si>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</si>
  <si>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</si>
  <si>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</si>
  <si>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</si>
  <si>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</si>
  <si>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</si>
  <si>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</si>
  <si>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</si>
  <si>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</si>
  <si>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</si>
  <si>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</si>
  <si>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</si>
  <si>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</si>
  <si>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</si>
  <si>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</si>
  <si>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</si>
  <si>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</si>
  <si>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</si>
  <si>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</si>
  <si>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</si>
  <si>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</si>
  <si>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</si>
  <si>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</si>
  <si>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</si>
  <si>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</si>
  <si>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</si>
  <si>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</si>
  <si>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</si>
  <si>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</si>
  <si>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</si>
  <si>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</si>
  <si>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</si>
  <si>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</si>
  <si>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</si>
  <si>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</si>
  <si>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</si>
  <si>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</si>
  <si>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</si>
  <si>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</si>
  <si>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</si>
  <si>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</si>
  <si>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</si>
  <si>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</si>
  <si>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</si>
  <si>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</si>
  <si>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</si>
  <si>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</si>
  <si>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</si>
  <si>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</si>
  <si>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</si>
  <si>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</si>
  <si>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</si>
  <si>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</si>
  <si>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</si>
  <si>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</si>
  <si>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</si>
  <si>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</si>
  <si>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</si>
  <si>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</si>
  <si>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</si>
  <si>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</si>
  <si>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</si>
  <si>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</si>
  <si>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</si>
  <si>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</si>
  <si>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</si>
  <si>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</si>
  <si>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</si>
  <si>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</si>
  <si>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</si>
  <si>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</si>
  <si>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</si>
  <si>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</si>
  <si>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</si>
  <si>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</si>
  <si>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</si>
  <si>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</si>
  <si>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</si>
  <si>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</si>
  <si>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</si>
  <si>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</si>
  <si>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</si>
  <si>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</si>
  <si>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</si>
  <si>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</si>
  <si>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</si>
  <si>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</si>
  <si>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</si>
  <si>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</si>
  <si>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</si>
  <si>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</si>
  <si>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</si>
  <si>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</si>
  <si>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</si>
  <si>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</si>
  <si>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</si>
  <si>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</si>
  <si>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</si>
  <si>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</si>
  <si>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</si>
  <si>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</si>
  <si>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</si>
  <si>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</si>
  <si>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</si>
  <si>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</si>
  <si>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</si>
  <si>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</si>
  <si>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</si>
  <si>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</si>
  <si>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</si>
  <si>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</si>
  <si>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</si>
  <si>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</si>
  <si>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</si>
  <si>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</si>
  <si>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</si>
  <si>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</si>
  <si>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</si>
  <si>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</si>
  <si>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</si>
  <si>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</si>
  <si>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</si>
  <si>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</si>
  <si>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</si>
  <si>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</si>
  <si>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</si>
  <si>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</si>
  <si>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</si>
  <si>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</si>
  <si>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</si>
  <si>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</si>
  <si>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</si>
  <si>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</si>
  <si>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</si>
  <si>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</si>
  <si>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</si>
  <si>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</si>
  <si>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</si>
  <si>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</si>
  <si>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</si>
  <si>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</si>
  <si>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</si>
  <si>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</si>
  <si>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</si>
  <si>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</si>
  <si>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</si>
  <si>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</si>
  <si>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</si>
  <si>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</si>
  <si>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</si>
  <si>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</si>
  <si>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</si>
  <si>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</si>
  <si>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</si>
  <si>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</si>
  <si>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</si>
  <si>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</si>
  <si>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</si>
  <si>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</si>
  <si>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</si>
  <si>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</si>
  <si>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</si>
  <si>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</si>
  <si>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</si>
  <si>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</si>
  <si>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</si>
  <si>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</si>
  <si>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</si>
  <si>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</si>
  <si>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</si>
  <si>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</si>
  <si>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</si>
  <si>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</si>
  <si>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</si>
  <si>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</si>
  <si>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</si>
  <si>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</si>
  <si>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</si>
  <si>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</si>
  <si>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</si>
  <si>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</si>
  <si>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</si>
  <si>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</si>
  <si>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</si>
  <si>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</si>
  <si>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</si>
  <si>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</si>
  <si>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</si>
  <si>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</si>
  <si>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</si>
  <si>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</si>
  <si>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</si>
  <si>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</si>
  <si>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</si>
  <si>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</si>
  <si>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</si>
  <si>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</si>
  <si>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</si>
  <si>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</si>
  <si>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</si>
  <si>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</si>
  <si>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</si>
  <si>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</si>
  <si>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</si>
  <si>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</si>
  <si>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</si>
  <si>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</si>
  <si>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</si>
  <si>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</si>
  <si>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</si>
  <si>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</si>
  <si>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</si>
  <si>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</si>
  <si>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</si>
  <si>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</si>
  <si>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</si>
  <si>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</si>
  <si>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</si>
  <si>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</si>
  <si>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</si>
  <si>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</si>
  <si>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</si>
  <si>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</si>
  <si>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</si>
  <si>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</si>
  <si>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</si>
  <si>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</si>
  <si>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</si>
  <si>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</si>
  <si>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</si>
  <si>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</si>
  <si>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</si>
  <si>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</si>
  <si>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</si>
  <si>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</si>
  <si>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</si>
  <si>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</si>
  <si>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</si>
  <si>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</si>
  <si>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</si>
  <si>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</si>
  <si>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</si>
  <si>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</si>
  <si>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</si>
  <si>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</si>
  <si>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</si>
  <si>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</si>
  <si>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</si>
  <si>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</si>
  <si>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</si>
  <si>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</si>
  <si>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</si>
  <si>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</si>
  <si>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</si>
  <si>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</si>
  <si>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</si>
  <si>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</si>
  <si>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</si>
  <si>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</si>
  <si>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</si>
  <si>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</si>
  <si>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</si>
  <si>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</si>
  <si>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</si>
  <si>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</si>
  <si>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</si>
  <si>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</si>
  <si>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</si>
  <si>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</si>
  <si>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</si>
  <si>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</si>
  <si>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</si>
  <si>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</si>
  <si>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</si>
  <si>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</si>
  <si>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</si>
  <si>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</si>
  <si>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</si>
  <si>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</si>
  <si>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</si>
  <si>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</si>
  <si>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</si>
  <si>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</si>
  <si>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</si>
  <si>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</si>
  <si>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</si>
  <si>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</si>
  <si>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</si>
  <si>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</si>
  <si>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</si>
  <si>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</si>
  <si>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</si>
  <si>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</si>
  <si>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</si>
  <si>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</si>
  <si>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</si>
  <si>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</si>
  <si>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</si>
  <si>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</si>
  <si>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</si>
  <si>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</si>
  <si>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</si>
  <si>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</si>
  <si>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</si>
  <si>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</si>
  <si>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</si>
  <si>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</si>
  <si>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</si>
  <si>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</si>
  <si>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</si>
  <si>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</si>
  <si>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</si>
  <si>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</si>
  <si>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</si>
  <si>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</si>
  <si>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</si>
  <si>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</si>
  <si>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</si>
  <si>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</si>
  <si>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</si>
  <si>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</si>
  <si>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</si>
  <si>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</si>
  <si>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</si>
  <si>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</si>
  <si>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</si>
  <si>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</si>
  <si>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</si>
  <si>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</si>
  <si>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</si>
  <si>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</si>
  <si>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</si>
  <si>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</si>
  <si>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</si>
  <si>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</si>
  <si>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</si>
  <si>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</si>
  <si>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</si>
  <si>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</si>
  <si>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</si>
  <si>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</si>
  <si>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</si>
  <si>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</si>
  <si>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</si>
  <si>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</si>
  <si>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</si>
  <si>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</si>
  <si>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</si>
  <si>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</si>
  <si>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</si>
  <si>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</si>
  <si>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</si>
  <si>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</si>
  <si>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</si>
  <si>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</si>
  <si>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</si>
  <si>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</si>
  <si>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</si>
  <si>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</si>
  <si>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</si>
  <si>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</si>
  <si>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</si>
  <si>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</si>
  <si>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</si>
  <si>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</si>
  <si>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</si>
  <si>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</si>
  <si>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</si>
  <si>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</si>
  <si>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</si>
  <si>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</si>
  <si>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</si>
  <si>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</si>
  <si>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</si>
  <si>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</si>
  <si>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</si>
  <si>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</si>
  <si>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</si>
  <si>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</si>
  <si>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</si>
  <si>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</si>
  <si>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</si>
  <si>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</si>
  <si>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</si>
  <si>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</si>
  <si>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</si>
  <si>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</si>
  <si>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</si>
  <si>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</si>
  <si>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</si>
  <si>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</si>
  <si>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</si>
  <si>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</si>
  <si>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</si>
  <si>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</si>
  <si>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</si>
  <si>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</si>
  <si>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</si>
  <si>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</si>
  <si>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</si>
  <si>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</si>
  <si>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</si>
  <si>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</si>
  <si>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</si>
  <si>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</si>
  <si>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</si>
  <si>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</si>
  <si>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</si>
  <si>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</si>
  <si>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</si>
  <si>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</si>
  <si>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</si>
  <si>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</si>
  <si>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</si>
  <si>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</si>
  <si>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</si>
  <si>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</si>
  <si>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</si>
  <si>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</si>
  <si>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</si>
  <si>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</si>
  <si>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</si>
  <si>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</si>
  <si>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</si>
  <si>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</si>
  <si>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</si>
  <si>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</si>
  <si>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</si>
  <si>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</si>
  <si>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</si>
  <si>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</si>
  <si>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</si>
  <si>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</si>
  <si>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</si>
  <si>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</si>
  <si>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</si>
  <si>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</si>
  <si>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</si>
  <si>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</si>
  <si>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</si>
  <si>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</si>
  <si>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</si>
  <si>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</si>
  <si>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</si>
  <si>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</si>
  <si>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</si>
  <si>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</si>
  <si>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</si>
  <si>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</si>
  <si>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</si>
  <si>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</si>
  <si>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</si>
  <si>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</si>
  <si>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</si>
  <si>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</si>
  <si>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</si>
  <si>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</si>
  <si>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</si>
  <si>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</si>
  <si>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</si>
  <si>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</si>
  <si>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</si>
  <si>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</si>
  <si>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</si>
  <si>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</si>
  <si>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</si>
  <si>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</si>
  <si>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</si>
  <si>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</si>
  <si>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</si>
  <si>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</si>
  <si>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</si>
  <si>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</si>
  <si>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</si>
  <si>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</si>
  <si>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</si>
  <si>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</si>
  <si>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</si>
  <si>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</si>
  <si>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</si>
  <si>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</si>
  <si>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</si>
  <si>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</si>
  <si>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</si>
  <si>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</si>
  <si>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</si>
  <si>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</si>
  <si>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</si>
  <si>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</si>
  <si>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</si>
  <si>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</si>
  <si>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</si>
  <si>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</si>
  <si>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</si>
  <si>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</si>
  <si>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</si>
  <si>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</si>
  <si>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</si>
  <si>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</si>
  <si>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</si>
  <si>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</si>
  <si>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</si>
  <si>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</si>
  <si>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</si>
  <si>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</si>
  <si>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</si>
  <si>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</si>
  <si>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</si>
  <si>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</si>
  <si>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</si>
  <si>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</si>
  <si>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</si>
  <si>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</si>
  <si>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</si>
  <si>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</si>
  <si>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</si>
  <si>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</si>
  <si>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</si>
  <si>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</si>
  <si>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</si>
  <si>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</si>
  <si>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</si>
  <si>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</si>
  <si>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</si>
  <si>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</si>
  <si>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</si>
  <si>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</si>
  <si>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</si>
  <si>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</si>
  <si>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</si>
  <si>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</si>
  <si>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</si>
  <si>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</si>
  <si>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</si>
  <si>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</si>
  <si>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</si>
  <si>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</si>
  <si>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</si>
  <si>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</si>
  <si>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</si>
  <si>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</si>
  <si>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</si>
  <si>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</si>
  <si>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</si>
  <si>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</si>
  <si>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</si>
  <si>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</si>
  <si>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</si>
  <si>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</si>
  <si>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</si>
  <si>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</si>
  <si>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</si>
  <si>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</si>
  <si>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</si>
  <si>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</si>
  <si>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</si>
  <si>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</si>
  <si>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</si>
  <si>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</si>
  <si>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</si>
  <si>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</si>
  <si>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</si>
  <si>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</si>
  <si>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</si>
  <si>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</si>
  <si>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</si>
  <si>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</si>
  <si>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</si>
  <si>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</si>
  <si>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</si>
  <si>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</si>
  <si>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</si>
  <si>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</si>
  <si>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</si>
  <si>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</si>
  <si>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</si>
  <si>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</si>
  <si>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</si>
  <si>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</si>
  <si>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</si>
  <si>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</si>
  <si>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</si>
  <si>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</si>
  <si>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</si>
  <si>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</si>
  <si>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</si>
  <si>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</si>
  <si>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</si>
  <si>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</si>
  <si>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</si>
  <si>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</si>
  <si>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</si>
  <si>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</si>
  <si>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</si>
  <si>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</si>
  <si>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</si>
  <si>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</si>
  <si>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</si>
  <si>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</si>
  <si>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</si>
  <si>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</si>
  <si>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</si>
  <si>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</si>
  <si>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</si>
  <si>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</si>
  <si>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</si>
  <si>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</si>
  <si>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</si>
  <si>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</si>
  <si>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</si>
  <si>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</si>
  <si>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</si>
  <si>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</si>
  <si>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</si>
  <si>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</si>
  <si>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</si>
  <si>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</si>
  <si>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</si>
  <si>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</si>
  <si>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</si>
  <si>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</si>
  <si>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</si>
  <si>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</si>
  <si>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</si>
  <si>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</si>
  <si>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</si>
  <si>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</si>
  <si>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</si>
  <si>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</si>
  <si>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</si>
  <si>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</si>
  <si>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</si>
  <si>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</si>
  <si>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</si>
  <si>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</si>
  <si>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</si>
  <si>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</si>
  <si>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</si>
  <si>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</si>
  <si>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</si>
  <si>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</si>
  <si>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</si>
  <si>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</si>
  <si>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</si>
  <si>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</si>
  <si>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</si>
  <si>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</si>
  <si>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</si>
  <si>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</si>
  <si>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</si>
  <si>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</si>
  <si>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</si>
  <si>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</si>
  <si>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</si>
  <si>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</si>
  <si>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</si>
  <si>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</si>
  <si>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</si>
  <si>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</si>
  <si>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</si>
  <si>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</si>
  <si>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</si>
  <si>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</si>
  <si>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</si>
  <si>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</si>
  <si>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</si>
  <si>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</si>
  <si>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</si>
  <si>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</si>
  <si>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</si>
  <si>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</si>
  <si>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</si>
  <si>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</si>
  <si>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</si>
  <si>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</si>
  <si>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</si>
  <si>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</si>
  <si>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</si>
  <si>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</si>
  <si>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</si>
  <si>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</si>
  <si>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</si>
  <si>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</si>
  <si>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</si>
  <si>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</si>
  <si>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</si>
  <si>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</si>
  <si>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</si>
  <si>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</si>
  <si>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</si>
  <si>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</si>
  <si>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</si>
  <si>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</si>
  <si>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</si>
  <si>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</si>
  <si>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</si>
  <si>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</si>
  <si>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</si>
  <si>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</si>
  <si>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</si>
  <si>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</si>
  <si>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</si>
  <si>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</si>
  <si>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</si>
  <si>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</si>
  <si>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</si>
  <si>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</si>
  <si>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</si>
  <si>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</si>
  <si>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</si>
  <si>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</si>
  <si>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</si>
  <si>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</si>
  <si>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</si>
  <si>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</si>
  <si>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</si>
  <si>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</si>
  <si>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</si>
  <si>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</si>
  <si>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</si>
  <si>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</si>
  <si>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</si>
  <si>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</si>
  <si>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</si>
  <si>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</si>
  <si>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</si>
  <si>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</si>
  <si>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</si>
  <si>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</si>
  <si>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</si>
  <si>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</si>
  <si>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</si>
  <si>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</si>
  <si>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</si>
  <si>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</si>
  <si>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</si>
  <si>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</si>
  <si>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</si>
  <si>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</si>
  <si>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</si>
  <si>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</si>
  <si>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</si>
  <si>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</si>
  <si>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</si>
  <si>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</si>
  <si>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</si>
  <si>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</si>
  <si>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</si>
  <si>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</si>
  <si>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</si>
  <si>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</si>
  <si>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</si>
  <si>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</si>
  <si>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</si>
  <si>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</si>
  <si>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</si>
  <si>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</si>
  <si>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</si>
  <si>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</si>
  <si>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</si>
  <si>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</si>
  <si>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</si>
  <si>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</si>
  <si>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</si>
  <si>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</si>
  <si>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</si>
  <si>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</si>
  <si>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</si>
  <si>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</si>
  <si>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</si>
  <si>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</si>
  <si>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</si>
  <si>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</si>
  <si>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</si>
  <si>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</si>
  <si>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</si>
  <si>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</si>
  <si>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</si>
  <si>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</si>
  <si>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</si>
  <si>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</si>
  <si>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</si>
  <si>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</si>
  <si>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</si>
  <si>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</si>
  <si>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</si>
  <si>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</si>
  <si>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</si>
  <si>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</si>
  <si>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</si>
  <si>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</si>
  <si>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</si>
  <si>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</si>
  <si>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</si>
  <si>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</si>
  <si>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</si>
  <si>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</si>
  <si>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</si>
  <si>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</si>
  <si>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</si>
  <si>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</si>
  <si>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</si>
  <si>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</si>
  <si>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</si>
  <si>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</si>
  <si>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</si>
  <si>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</si>
  <si>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</si>
  <si>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</si>
  <si>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</si>
  <si>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</si>
  <si>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</si>
  <si>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</si>
  <si>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</si>
  <si>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</si>
  <si>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</si>
  <si>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</si>
  <si>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</si>
  <si>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</si>
  <si>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</si>
  <si>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</si>
  <si>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</si>
  <si>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</si>
  <si>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</si>
  <si>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</si>
  <si>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</si>
  <si>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</si>
  <si>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</si>
  <si>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</si>
  <si>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</si>
  <si>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</si>
  <si>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</si>
  <si>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</si>
  <si>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</si>
  <si>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</si>
  <si>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</si>
  <si>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</si>
  <si>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</si>
  <si>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</si>
  <si>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</si>
  <si>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</si>
  <si>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</si>
  <si>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</si>
  <si>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</si>
  <si>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</si>
  <si>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</si>
  <si>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</si>
  <si>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</si>
  <si>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</si>
  <si>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</si>
  <si>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</si>
  <si>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</si>
  <si>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</si>
  <si>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</si>
  <si>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</si>
  <si>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</si>
  <si>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</si>
  <si>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</si>
  <si>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</si>
  <si>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</si>
  <si>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</si>
  <si>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</si>
  <si>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</si>
  <si>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</si>
  <si>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</si>
  <si>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</si>
  <si>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</si>
  <si>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</si>
  <si>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</si>
  <si>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</si>
  <si>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</si>
  <si>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</si>
  <si>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</si>
  <si>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</si>
  <si>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</si>
  <si>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</si>
  <si>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</si>
  <si>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</si>
  <si>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</si>
  <si>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</si>
  <si>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</si>
  <si>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</si>
  <si>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</si>
  <si>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</si>
  <si>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</si>
  <si>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</si>
  <si>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</si>
  <si>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</si>
  <si>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</si>
  <si>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</si>
  <si>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</si>
  <si>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</si>
  <si>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</si>
  <si>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</si>
  <si>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</si>
  <si>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</si>
  <si>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</si>
  <si>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</si>
  <si>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</si>
  <si>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</si>
  <si>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</si>
  <si>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</si>
  <si>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</si>
  <si>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</si>
  <si>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</si>
  <si>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</si>
  <si>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</si>
  <si>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</si>
  <si>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</si>
  <si>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</si>
  <si>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</si>
  <si>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</si>
  <si>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</si>
  <si>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</si>
  <si>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</si>
  <si>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</si>
  <si>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</si>
  <si>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</si>
  <si>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</si>
  <si>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</si>
  <si>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</si>
  <si>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</si>
  <si>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</si>
  <si>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</si>
  <si>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</si>
  <si>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</si>
  <si>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</si>
  <si>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</si>
  <si>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</si>
  <si>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</si>
  <si>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</si>
  <si>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</si>
  <si>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</si>
  <si>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</si>
  <si>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</si>
  <si>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</si>
  <si>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</si>
  <si>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</si>
  <si>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</si>
  <si>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</si>
  <si>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</si>
  <si>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</si>
  <si>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</si>
  <si>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</si>
  <si>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</si>
  <si>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</si>
  <si>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</si>
  <si>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</si>
  <si>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</si>
  <si>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</si>
  <si>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</si>
  <si>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</si>
  <si>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</si>
  <si>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</si>
  <si>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</si>
  <si>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</si>
  <si>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</si>
  <si>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</si>
  <si>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</si>
  <si>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</si>
  <si>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</si>
  <si>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</si>
  <si>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</si>
  <si>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</si>
  <si>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</si>
  <si>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</si>
  <si>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</si>
  <si>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</si>
  <si>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</si>
  <si>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</si>
  <si>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</si>
  <si>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</si>
  <si>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</si>
  <si>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</si>
  <si>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</si>
  <si>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</si>
  <si>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</si>
  <si>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</si>
  <si>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</si>
  <si>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</si>
  <si>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</si>
  <si>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</si>
  <si>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</si>
  <si>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</si>
  <si>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</si>
  <si>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</si>
  <si>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</si>
  <si>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</si>
  <si>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</si>
  <si>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</si>
  <si>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</si>
  <si>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</si>
  <si>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</si>
  <si>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</si>
  <si>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</si>
  <si>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</si>
  <si>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</si>
  <si>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</si>
  <si>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</si>
  <si>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</si>
  <si>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</si>
  <si>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</si>
  <si>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</si>
  <si>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</si>
  <si>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</si>
  <si>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</si>
  <si>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</si>
  <si>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</si>
  <si>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</si>
  <si>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</si>
  <si>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</si>
  <si>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</si>
  <si>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</si>
  <si>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</si>
  <si>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</si>
  <si>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</si>
  <si>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</si>
  <si>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</si>
  <si>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</si>
  <si>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</si>
  <si>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</si>
  <si>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</si>
  <si>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</si>
  <si>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</si>
  <si>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</si>
  <si>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</si>
  <si>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</si>
  <si>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</si>
  <si>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</si>
  <si>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</si>
  <si>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</si>
  <si>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</si>
  <si>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</si>
  <si>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</si>
  <si>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</si>
  <si>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</si>
  <si>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</si>
  <si>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</si>
  <si>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</si>
  <si>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</si>
  <si>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</si>
  <si>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</si>
  <si>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</si>
  <si>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</si>
  <si>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</si>
  <si>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</si>
  <si>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</si>
  <si>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</si>
  <si>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</si>
  <si>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</si>
  <si>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</si>
  <si>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</si>
  <si>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</si>
  <si>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</si>
  <si>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</si>
  <si>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</si>
  <si>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</si>
  <si>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</si>
  <si>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</si>
  <si>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</si>
  <si>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</si>
  <si>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</si>
  <si>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</si>
  <si>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</si>
  <si>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</si>
  <si>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</si>
  <si>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</si>
  <si>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</si>
  <si>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</si>
  <si>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</si>
  <si>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</si>
  <si>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</si>
  <si>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</si>
  <si>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</si>
  <si>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</si>
  <si>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</si>
  <si>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</si>
  <si>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</si>
  <si>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</si>
  <si>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</si>
  <si>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</si>
  <si>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</si>
  <si>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</si>
  <si>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</si>
  <si>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</si>
  <si>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</si>
  <si>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</si>
  <si>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</si>
  <si>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</si>
  <si>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</si>
  <si>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</si>
  <si>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</si>
  <si>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</si>
  <si>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</si>
  <si>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</si>
  <si>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</si>
  <si>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</si>
  <si>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</si>
  <si>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</si>
  <si>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</si>
  <si>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</si>
  <si>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</si>
  <si>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</si>
  <si>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</si>
  <si>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</si>
  <si>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</si>
  <si>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</si>
  <si>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</si>
  <si>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</si>
  <si>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</si>
  <si>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</si>
  <si>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</si>
  <si>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</si>
  <si>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</si>
  <si>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</si>
  <si>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</si>
  <si>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</si>
  <si>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</si>
  <si>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</si>
  <si>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</si>
  <si>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</si>
  <si>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</si>
  <si>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</si>
  <si>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</si>
  <si>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</si>
  <si>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</si>
  <si>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</si>
  <si>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</si>
  <si>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</si>
  <si>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</si>
  <si>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</si>
  <si>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</si>
  <si>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</si>
  <si>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</si>
  <si>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</si>
  <si>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</si>
  <si>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</si>
  <si>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</si>
  <si>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</si>
  <si>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</si>
  <si>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</si>
  <si>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</si>
  <si>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</si>
  <si>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</si>
  <si>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</si>
  <si>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</si>
  <si>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</si>
  <si>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</si>
  <si>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</si>
  <si>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</si>
  <si>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</si>
  <si>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</si>
  <si>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</si>
  <si>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</si>
  <si>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</si>
  <si>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</si>
  <si>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</si>
  <si>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</si>
  <si>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</si>
  <si>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</si>
  <si>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</si>
  <si>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</si>
  <si>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</si>
  <si>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</si>
  <si>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</si>
  <si>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</si>
  <si>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</si>
  <si>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</si>
  <si>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</si>
  <si>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</si>
  <si>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</si>
  <si>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</si>
  <si>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</si>
  <si>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</si>
  <si>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</si>
  <si>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</si>
  <si>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</si>
  <si>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</si>
  <si>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</si>
  <si>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</si>
  <si>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</si>
  <si>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</si>
  <si>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</si>
  <si>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</si>
  <si>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</si>
  <si>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</si>
  <si>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</si>
  <si>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</si>
  <si>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</si>
  <si>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</si>
  <si>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</si>
  <si>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</si>
  <si>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</si>
  <si>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</si>
  <si>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</si>
  <si>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</si>
  <si>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</si>
  <si>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</si>
  <si>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</si>
  <si>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</si>
  <si>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</si>
  <si>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</si>
  <si>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</si>
  <si>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</si>
  <si>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</si>
  <si>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</si>
  <si>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</si>
  <si>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</si>
  <si>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</si>
  <si>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</si>
  <si>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</si>
  <si>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</si>
  <si>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</si>
  <si>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</si>
  <si>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</si>
  <si>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</si>
  <si>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</si>
  <si>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</si>
  <si>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</si>
  <si>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</si>
  <si>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</si>
  <si>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</si>
  <si>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</si>
  <si>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</si>
  <si>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</si>
  <si>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</si>
  <si>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</si>
  <si>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</si>
  <si>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</si>
  <si>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</si>
  <si>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</si>
  <si>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</si>
  <si>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</si>
  <si>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</si>
  <si>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</si>
  <si>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</si>
  <si>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</si>
  <si>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</si>
  <si>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</si>
  <si>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</si>
  <si>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</si>
  <si>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</si>
  <si>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</si>
  <si>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</si>
  <si>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</si>
  <si>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</si>
  <si>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</si>
  <si>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</si>
  <si>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</si>
  <si>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</si>
  <si>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</si>
  <si>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</si>
  <si>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</si>
  <si>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</si>
  <si>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</si>
  <si>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</si>
  <si>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</si>
  <si>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</si>
  <si>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</si>
  <si>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</si>
  <si>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</si>
  <si>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</si>
  <si>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</si>
  <si>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</si>
  <si>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</si>
  <si>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</si>
  <si>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</si>
  <si>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</si>
  <si>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</si>
  <si>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</si>
  <si>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</si>
  <si>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</si>
  <si>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</si>
  <si>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</si>
  <si>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</si>
  <si>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</si>
  <si>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</si>
  <si>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</si>
  <si>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</si>
  <si>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</si>
  <si>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</si>
  <si>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</si>
  <si>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</si>
  <si>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</si>
  <si>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</si>
  <si>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</si>
  <si>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</si>
  <si>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</si>
  <si>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</si>
  <si>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</si>
  <si>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</si>
  <si>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</si>
  <si>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</si>
  <si>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</si>
  <si>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</si>
  <si>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</si>
  <si>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</si>
  <si>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</si>
  <si>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</si>
  <si>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</si>
  <si>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</si>
  <si>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</si>
  <si>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</si>
  <si>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</si>
  <si>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</si>
  <si>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</si>
  <si>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</si>
  <si>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</si>
  <si>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</si>
  <si>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</si>
  <si>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</si>
  <si>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</si>
  <si>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</si>
  <si>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</si>
  <si>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</si>
  <si>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</si>
  <si>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</si>
  <si>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</si>
  <si>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</si>
  <si>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</si>
  <si>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</si>
  <si>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</si>
  <si>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</si>
  <si>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</si>
  <si>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</si>
  <si>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</si>
  <si>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</si>
  <si>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</si>
  <si>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</si>
  <si>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</si>
  <si>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</si>
  <si>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</si>
  <si>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</si>
  <si>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</si>
  <si>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</si>
  <si>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</si>
  <si>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</si>
  <si>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</si>
  <si>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</si>
  <si>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</si>
  <si>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</si>
  <si>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</si>
  <si>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</si>
  <si>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</si>
  <si>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</si>
  <si>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</si>
  <si>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</si>
  <si>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</si>
  <si>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</si>
  <si>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</si>
  <si>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</si>
  <si>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</si>
  <si>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</si>
  <si>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</si>
  <si>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</si>
  <si>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</si>
  <si>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</si>
  <si>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</si>
  <si>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</si>
  <si>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</si>
  <si>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</si>
  <si>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</si>
  <si>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</si>
  <si>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</si>
  <si>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</si>
  <si>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</si>
  <si>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</si>
  <si>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</si>
  <si>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</si>
  <si>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</si>
  <si>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</si>
  <si>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</si>
  <si>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</si>
  <si>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</si>
  <si>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</si>
  <si>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</si>
  <si>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</si>
  <si>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</si>
  <si>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</si>
  <si>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</si>
  <si>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</si>
  <si>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</si>
  <si>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</si>
  <si>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</si>
  <si>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</si>
  <si>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</si>
  <si>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</si>
  <si>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</si>
  <si>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</si>
  <si>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</si>
  <si>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</si>
  <si>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</si>
  <si>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</si>
  <si>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</si>
  <si>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</si>
  <si>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</si>
  <si>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</si>
  <si>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</si>
  <si>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</si>
  <si>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</si>
  <si>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</si>
  <si>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</si>
  <si>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</si>
  <si>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</si>
  <si>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</si>
  <si>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</si>
  <si>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</si>
  <si>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</si>
  <si>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</si>
  <si>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</si>
  <si>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</si>
  <si>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</si>
  <si>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</si>
  <si>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</si>
  <si>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</si>
  <si>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</si>
  <si>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</si>
  <si>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</si>
  <si>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</si>
  <si>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</si>
  <si>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</si>
  <si>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</si>
  <si>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</si>
  <si>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</si>
  <si>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</si>
  <si>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</si>
  <si>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</si>
  <si>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</si>
  <si>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</si>
  <si>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</si>
  <si>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</si>
  <si>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</si>
  <si>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</si>
  <si>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</si>
  <si>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</si>
  <si>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</si>
  <si>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</si>
  <si>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</si>
  <si>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</si>
  <si>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</si>
  <si>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</si>
  <si>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</si>
  <si>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</si>
  <si>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</si>
  <si>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</si>
  <si>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</si>
  <si>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</si>
  <si>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</si>
  <si>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</si>
  <si>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</si>
  <si>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</si>
  <si>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</si>
  <si>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</si>
  <si>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</si>
  <si>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</si>
  <si>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</si>
  <si>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</si>
  <si>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</si>
  <si>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</si>
  <si>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</si>
  <si>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</si>
  <si>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</si>
  <si>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</si>
  <si>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</si>
  <si>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</si>
  <si>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</si>
  <si>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</si>
  <si>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</si>
  <si>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</si>
  <si>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</si>
  <si>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</si>
  <si>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</si>
  <si>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</si>
  <si>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</si>
  <si>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</si>
  <si>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</si>
  <si>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</si>
  <si>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</si>
  <si>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</si>
  <si>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</si>
  <si>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</si>
  <si>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</si>
  <si>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</si>
  <si>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</si>
  <si>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</si>
  <si>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</si>
  <si>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</si>
  <si>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</si>
  <si>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</si>
  <si>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</si>
  <si>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</si>
  <si>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</si>
  <si>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</si>
  <si>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</si>
  <si>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</si>
  <si>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</si>
  <si>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</si>
  <si>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</si>
  <si>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</si>
  <si>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</si>
  <si>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</si>
  <si>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</si>
  <si>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</si>
  <si>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</si>
  <si>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</si>
  <si>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</si>
  <si>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</si>
  <si>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</si>
  <si>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</si>
  <si>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</si>
  <si>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</si>
  <si>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</si>
  <si>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</si>
  <si>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</si>
  <si>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</si>
  <si>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</si>
  <si>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</si>
  <si>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</si>
  <si>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</si>
  <si>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</si>
  <si>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</si>
  <si>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</si>
  <si>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</si>
  <si>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</si>
  <si>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</si>
  <si>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</si>
  <si>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</si>
  <si>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</si>
  <si>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</si>
  <si>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</si>
  <si>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</si>
  <si>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</si>
  <si>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</si>
  <si>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</si>
  <si>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</si>
  <si>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</si>
  <si>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</si>
  <si>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</si>
  <si>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</si>
  <si>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</si>
  <si>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</si>
  <si>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</si>
  <si>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</si>
  <si>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</si>
  <si>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</si>
  <si>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</si>
  <si>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</si>
  <si>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</si>
  <si>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</si>
  <si>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</si>
  <si>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</si>
  <si>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</si>
  <si>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</si>
  <si>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</si>
  <si>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</si>
  <si>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</si>
  <si>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</si>
  <si>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</si>
  <si>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</si>
  <si>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</si>
  <si>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</si>
  <si>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</si>
  <si>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</si>
  <si>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</si>
  <si>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</si>
  <si>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</si>
  <si>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</si>
  <si>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</si>
  <si>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</si>
  <si>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</si>
  <si>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</si>
  <si>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</si>
  <si>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</si>
  <si>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</si>
  <si>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</si>
  <si>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</si>
  <si>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</si>
  <si>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</si>
  <si>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</si>
  <si>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</si>
  <si>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</si>
  <si>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</si>
  <si>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</si>
  <si>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</si>
  <si>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</si>
  <si>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</si>
  <si>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</si>
  <si>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</si>
  <si>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</si>
  <si>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</si>
  <si>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</si>
  <si>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</si>
  <si>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</si>
  <si>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</si>
  <si>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</si>
  <si>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</si>
  <si>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</si>
  <si>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</si>
  <si>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</si>
  <si>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</si>
  <si>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</si>
  <si>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</si>
  <si>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</si>
  <si>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</si>
  <si>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</si>
  <si>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</si>
  <si>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</si>
  <si>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</si>
  <si>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</si>
  <si>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</si>
  <si>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</si>
  <si>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</si>
  <si>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</si>
  <si>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</si>
  <si>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</si>
  <si>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</si>
  <si>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</si>
  <si>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</si>
  <si>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</si>
  <si>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</si>
  <si>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</si>
  <si>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</si>
  <si>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</si>
  <si>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</si>
  <si>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</si>
  <si>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</si>
  <si>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</si>
  <si>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</si>
  <si>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</si>
  <si>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</si>
  <si>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</si>
  <si>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</si>
  <si>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</si>
  <si>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</si>
  <si>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</si>
  <si>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</si>
  <si>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</si>
  <si>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</si>
  <si>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</si>
  <si>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</si>
  <si>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</si>
  <si>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</si>
  <si>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</si>
  <si>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</si>
  <si>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</si>
  <si>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</si>
  <si>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</si>
  <si>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</si>
  <si>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</si>
  <si>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</si>
  <si>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</si>
  <si>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</si>
  <si>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</si>
  <si>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</si>
  <si>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</si>
  <si>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</si>
  <si>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</si>
  <si>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</si>
  <si>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</si>
  <si>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</si>
  <si>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</si>
  <si>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</si>
  <si>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</si>
  <si>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</si>
  <si>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</si>
  <si>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</si>
  <si>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</si>
  <si>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</si>
  <si>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</si>
  <si>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</si>
  <si>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</si>
  <si>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</si>
  <si>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</si>
  <si>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</si>
  <si>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</si>
  <si>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</si>
  <si>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</si>
  <si>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</si>
  <si>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</si>
  <si>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</si>
  <si>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</si>
  <si>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</si>
  <si>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</si>
  <si>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</si>
  <si>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</si>
  <si>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</si>
  <si>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</si>
  <si>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</si>
  <si>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</si>
  <si>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</si>
  <si>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</si>
  <si>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</si>
  <si>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</si>
  <si>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</si>
  <si>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</si>
  <si>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</si>
  <si>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</si>
  <si>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</si>
  <si>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</si>
  <si>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</si>
  <si>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</si>
  <si>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</si>
  <si>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</si>
  <si>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</si>
  <si>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</si>
  <si>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</si>
  <si>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</si>
  <si>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</si>
  <si>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</si>
  <si>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</si>
  <si>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</si>
  <si>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</si>
  <si>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</si>
  <si>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</si>
  <si>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</si>
  <si>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</si>
  <si>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</si>
  <si>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</si>
  <si>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</si>
  <si>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</si>
  <si>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</si>
  <si>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</si>
  <si>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</si>
  <si>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</si>
  <si>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</si>
  <si>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</si>
  <si>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</si>
  <si>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</si>
  <si>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</si>
  <si>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</si>
  <si>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</si>
  <si>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</si>
  <si>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</si>
  <si>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</si>
  <si>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</si>
  <si>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</si>
  <si>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</si>
  <si>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</si>
  <si>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</si>
  <si>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</si>
  <si>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</si>
  <si>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</si>
  <si>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</si>
  <si>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</si>
  <si>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</si>
  <si>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</si>
  <si>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</si>
  <si>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</si>
  <si>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</si>
  <si>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</si>
  <si>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</si>
  <si>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</si>
  <si>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</si>
  <si>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</si>
  <si>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</si>
  <si>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</si>
  <si>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</si>
  <si>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</si>
  <si>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</si>
  <si>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</si>
  <si>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</si>
  <si>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</si>
  <si>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</si>
  <si>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</si>
  <si>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</si>
  <si>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</si>
  <si>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</si>
  <si>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</si>
  <si>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</si>
  <si>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</si>
  <si>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</si>
  <si>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</si>
  <si>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</si>
  <si>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</si>
  <si>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</si>
  <si>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</si>
  <si>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</si>
  <si>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</si>
  <si>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</si>
  <si>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</si>
  <si>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</si>
  <si>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</si>
  <si>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</si>
  <si>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</si>
  <si>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</si>
  <si>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</si>
  <si>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</si>
  <si>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</si>
  <si>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</si>
  <si>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</si>
  <si>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</si>
  <si>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</si>
  <si>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</si>
  <si>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</si>
  <si>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</si>
  <si>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</si>
  <si>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</si>
  <si>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</si>
  <si>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</si>
  <si>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</si>
  <si>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</si>
  <si>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</si>
  <si>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</si>
  <si>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</si>
  <si>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</si>
  <si>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</si>
  <si>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</si>
  <si>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</si>
  <si>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</si>
  <si>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</si>
  <si>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</si>
  <si>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</si>
  <si>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</si>
  <si>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</si>
  <si>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</si>
  <si>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</si>
  <si>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</si>
  <si>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</si>
  <si>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</si>
  <si>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</si>
  <si>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</si>
  <si>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</si>
  <si>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</si>
  <si>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</si>
  <si>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</si>
  <si>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</si>
  <si>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</si>
  <si>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</si>
  <si>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</si>
  <si>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</si>
  <si>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</si>
  <si>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</si>
  <si>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</si>
  <si>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</si>
  <si>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</si>
  <si>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</si>
  <si>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</si>
  <si>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</si>
  <si>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</si>
  <si>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</si>
  <si>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</si>
  <si>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</si>
  <si>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</si>
  <si>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</si>
  <si>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</si>
  <si>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</si>
  <si>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</si>
  <si>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</si>
  <si>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</si>
  <si>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</si>
  <si>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</si>
  <si>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</si>
  <si>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</si>
  <si>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</si>
  <si>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</si>
  <si>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</si>
  <si>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</si>
  <si>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</si>
  <si>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</si>
  <si>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</si>
  <si>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</si>
  <si>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</si>
  <si>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</si>
  <si>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</si>
  <si>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</si>
  <si>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</si>
  <si>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</si>
  <si>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</si>
  <si>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</si>
  <si>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</si>
  <si>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</si>
  <si>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</si>
  <si>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</si>
  <si>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</si>
  <si>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</si>
  <si>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</si>
  <si>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</si>
  <si>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</si>
  <si>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</si>
  <si>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</si>
  <si>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</si>
  <si>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</si>
  <si>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</si>
  <si>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</si>
  <si>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</si>
  <si>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</si>
  <si>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</si>
  <si>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</si>
  <si>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</si>
  <si>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</si>
  <si>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</si>
  <si>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</si>
  <si>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</si>
  <si>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</si>
  <si>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</si>
  <si>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</si>
  <si>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</si>
  <si>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</si>
  <si>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</si>
  <si>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</si>
  <si>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</si>
  <si>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</si>
  <si>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</si>
  <si>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</si>
  <si>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</si>
  <si>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</si>
  <si>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</si>
  <si>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</si>
  <si>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</si>
  <si>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</si>
  <si>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</si>
  <si>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</si>
  <si>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</si>
  <si>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</si>
  <si>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</si>
  <si>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</si>
  <si>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</si>
  <si>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</si>
  <si>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</si>
  <si>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</si>
  <si>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</si>
  <si>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</si>
  <si>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</si>
  <si>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</si>
  <si>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</si>
  <si>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</si>
  <si>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</si>
  <si>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</si>
  <si>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</si>
  <si>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</si>
  <si>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</si>
  <si>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</si>
  <si>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</si>
  <si>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</si>
  <si>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</si>
  <si>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</si>
  <si>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</si>
  <si>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</si>
  <si>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</si>
  <si>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</si>
  <si>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</si>
  <si>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</si>
  <si>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</si>
  <si>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</si>
  <si>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</si>
  <si>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</si>
  <si>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</si>
  <si>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</si>
  <si>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</si>
  <si>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</si>
  <si>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</si>
  <si>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</si>
  <si>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</si>
  <si>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</si>
  <si>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</si>
  <si>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</si>
  <si>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</si>
  <si>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</si>
  <si>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</si>
  <si>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</si>
  <si>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</si>
  <si>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</si>
  <si>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</si>
  <si>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</si>
  <si>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</si>
  <si>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</si>
  <si>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</si>
  <si>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</si>
  <si>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</si>
  <si>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</si>
  <si>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</si>
  <si>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</si>
  <si>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</si>
  <si>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</si>
  <si>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</si>
  <si>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</si>
  <si>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</si>
  <si>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</si>
  <si>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</si>
  <si>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</si>
  <si>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</si>
  <si>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</si>
  <si>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</si>
  <si>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</si>
  <si>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</si>
  <si>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</si>
  <si>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</si>
  <si>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</si>
  <si>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</si>
  <si>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</si>
  <si>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</si>
  <si>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</si>
  <si>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</si>
  <si>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</si>
  <si>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</si>
  <si>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</si>
  <si>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</si>
  <si>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</si>
  <si>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</si>
  <si>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</si>
  <si>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</si>
  <si>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</si>
  <si>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</si>
  <si>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</si>
  <si>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</si>
  <si>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</si>
  <si>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</si>
  <si>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</si>
  <si>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</si>
  <si>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</si>
  <si>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</si>
  <si>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</si>
  <si>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</si>
  <si>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</si>
  <si>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</si>
  <si>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</si>
  <si>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</si>
  <si>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</si>
  <si>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</si>
  <si>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</si>
  <si>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</si>
  <si>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</si>
  <si>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</si>
  <si>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</si>
  <si>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</si>
  <si>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</si>
  <si>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</si>
  <si>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</si>
  <si>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</si>
  <si>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</si>
  <si>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</si>
  <si>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</si>
  <si>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</si>
  <si>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</si>
  <si>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</si>
  <si>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</si>
  <si>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</si>
  <si>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</si>
  <si>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</si>
  <si>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</si>
  <si>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</si>
  <si>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</si>
  <si>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</si>
  <si>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</si>
  <si>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</si>
  <si>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</si>
  <si>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</si>
  <si>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</si>
  <si>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</si>
  <si>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</si>
  <si>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</si>
  <si>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</si>
  <si>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</si>
  <si>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</si>
  <si>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</si>
  <si>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</si>
  <si>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</si>
  <si>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</si>
  <si>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</si>
  <si>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</si>
  <si>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</si>
  <si>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</si>
  <si>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</si>
  <si>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</si>
  <si>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</si>
  <si>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</si>
  <si>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</si>
  <si>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</si>
  <si>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</si>
  <si>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</si>
  <si>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</si>
  <si>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</si>
  <si>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</si>
  <si>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</si>
  <si>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</si>
  <si>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</si>
  <si>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</si>
  <si>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</si>
  <si>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</si>
  <si>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</si>
  <si>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</si>
  <si>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</si>
  <si>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</si>
  <si>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</si>
  <si>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</si>
  <si>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</si>
  <si>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</si>
  <si>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</si>
  <si>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</si>
  <si>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</si>
  <si>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</si>
  <si>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</si>
  <si>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</si>
  <si>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</si>
  <si>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</si>
  <si>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</si>
  <si>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</si>
  <si>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</si>
  <si>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</si>
  <si>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</si>
  <si>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</si>
  <si>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</si>
  <si>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</si>
  <si>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</si>
  <si>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</si>
  <si>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</si>
  <si>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</si>
  <si>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</si>
  <si>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</si>
  <si>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</si>
  <si>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</si>
  <si>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</si>
  <si>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</si>
  <si>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</si>
  <si>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</si>
  <si>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</si>
  <si>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</si>
  <si>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</si>
  <si>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</si>
  <si>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</si>
  <si>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</si>
  <si>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</si>
  <si>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</si>
  <si>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</si>
  <si>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</si>
  <si>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</si>
  <si>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</si>
  <si>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</si>
  <si>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</si>
  <si>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</si>
  <si>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</si>
  <si>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</si>
  <si>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</si>
  <si>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</si>
  <si>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</si>
  <si>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</si>
  <si>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</si>
  <si>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</si>
  <si>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</si>
  <si>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</si>
  <si>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</si>
  <si>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</si>
  <si>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</si>
  <si>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</si>
  <si>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</si>
  <si>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</si>
  <si>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</si>
  <si>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</si>
  <si>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</si>
  <si>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</si>
  <si>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</si>
  <si>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</si>
  <si>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</si>
  <si>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</si>
  <si>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</si>
  <si>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</si>
  <si>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</si>
  <si>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</si>
  <si>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</si>
  <si>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</si>
  <si>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</si>
  <si>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</si>
  <si>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</si>
  <si>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</si>
  <si>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</si>
  <si>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</si>
  <si>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</si>
  <si>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</si>
  <si>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</si>
  <si>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</si>
  <si>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</si>
  <si>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</si>
  <si>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</si>
  <si>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</si>
  <si>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</si>
  <si>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</si>
  <si>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</si>
  <si>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</si>
  <si>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</si>
  <si>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</si>
  <si>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</si>
  <si>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</si>
  <si>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</si>
  <si>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</si>
  <si>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</si>
  <si>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</si>
  <si>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</si>
  <si>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</si>
  <si>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</si>
  <si>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</si>
  <si>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</si>
  <si>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</si>
  <si>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</si>
  <si>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</si>
  <si>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</si>
  <si>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</si>
  <si>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</si>
  <si>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</si>
  <si>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</si>
  <si>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</si>
  <si>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</si>
  <si>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</si>
  <si>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</si>
  <si>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</si>
  <si>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</si>
  <si>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</si>
  <si>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</si>
  <si>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</si>
  <si>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</si>
  <si>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</si>
  <si>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</si>
  <si>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</si>
  <si>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</si>
  <si>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</si>
  <si>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</si>
  <si>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</si>
  <si>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</si>
  <si>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</si>
  <si>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</si>
  <si>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</si>
  <si>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</si>
  <si>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</si>
  <si>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</si>
  <si>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</si>
  <si>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</si>
  <si>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</si>
  <si>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</si>
  <si>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</si>
  <si>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</si>
  <si>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</si>
  <si>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</si>
  <si>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</si>
  <si>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</si>
  <si>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</si>
  <si>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</si>
  <si>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</si>
  <si>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</si>
  <si>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</si>
  <si>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</si>
  <si>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</si>
  <si>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</si>
  <si>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</si>
  <si>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</si>
  <si>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</si>
  <si>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</si>
  <si>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</si>
  <si>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</si>
  <si>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</si>
  <si>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</si>
  <si>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</si>
  <si>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</si>
  <si>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</si>
  <si>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</si>
  <si>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</si>
  <si>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</si>
  <si>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</si>
  <si>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</si>
  <si>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</si>
  <si>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</si>
  <si>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</si>
  <si>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</si>
  <si>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</si>
  <si>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</si>
  <si>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</si>
  <si>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</si>
  <si>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</si>
  <si>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</si>
  <si>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</si>
  <si>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</si>
  <si>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</si>
  <si>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</si>
  <si>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</si>
  <si>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</si>
  <si>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</si>
  <si>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</si>
  <si>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</si>
  <si>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</si>
  <si>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</si>
  <si>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</si>
  <si>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</si>
  <si>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</si>
  <si>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</si>
  <si>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</si>
  <si>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</si>
  <si>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</si>
  <si>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</si>
  <si>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</si>
  <si>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</si>
  <si>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</si>
  <si>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</si>
  <si>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</si>
  <si>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</si>
  <si>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</si>
  <si>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</si>
  <si>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</si>
  <si>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</si>
  <si>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</si>
  <si>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</si>
  <si>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</si>
  <si>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</si>
  <si>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</si>
  <si>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</si>
  <si>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</si>
  <si>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</si>
  <si>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</si>
  <si>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</si>
  <si>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</si>
  <si>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</si>
  <si>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</si>
  <si>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</si>
  <si>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</si>
  <si>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</si>
  <si>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</si>
  <si>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</si>
  <si>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</si>
  <si>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</si>
  <si>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</si>
  <si>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</si>
  <si>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</si>
  <si>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</si>
  <si>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</si>
  <si>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</si>
  <si>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</si>
  <si>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</si>
  <si>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</si>
  <si>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</si>
  <si>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</si>
  <si>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</si>
  <si>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</si>
  <si>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</si>
  <si>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</si>
  <si>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</si>
  <si>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</si>
  <si>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</si>
  <si>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</si>
  <si>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</si>
  <si>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</si>
  <si>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</si>
  <si>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</si>
  <si>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</si>
  <si>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</si>
  <si>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</si>
  <si>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</si>
  <si>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</si>
  <si>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</si>
  <si>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</si>
  <si>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</si>
  <si>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</si>
  <si>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</si>
  <si>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</si>
  <si>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</si>
  <si>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</si>
  <si>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</si>
  <si>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</si>
  <si>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</si>
  <si>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</si>
  <si>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</si>
  <si>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</si>
  <si>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</si>
  <si>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</si>
  <si>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</si>
  <si>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</si>
  <si>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</si>
  <si>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</si>
  <si>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</si>
  <si>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</si>
  <si>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</si>
  <si>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</si>
  <si>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</si>
  <si>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</si>
  <si>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</si>
  <si>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</si>
  <si>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</si>
  <si>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</si>
  <si>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</si>
  <si>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</si>
  <si>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</si>
  <si>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</si>
  <si>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</si>
  <si>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</si>
  <si>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</si>
  <si>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</si>
  <si>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</si>
  <si>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</si>
  <si>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</si>
  <si>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</si>
  <si>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</si>
  <si>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</si>
  <si>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</si>
  <si>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</si>
  <si>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</si>
  <si>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</si>
  <si>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</si>
  <si>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</si>
  <si>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</si>
  <si>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</si>
  <si>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</si>
  <si>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</si>
  <si>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</si>
  <si>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</si>
  <si>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</si>
  <si>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</si>
  <si>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</si>
  <si>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</si>
  <si>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</si>
  <si>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</si>
  <si>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</si>
  <si>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</si>
  <si>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</si>
  <si>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</si>
  <si>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</si>
  <si>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</si>
  <si>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</si>
  <si>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</si>
  <si>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</si>
  <si>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</si>
  <si>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</si>
  <si>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</si>
  <si>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</si>
  <si>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</si>
  <si>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</si>
  <si>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</si>
  <si>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</si>
  <si>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</si>
  <si>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</si>
  <si>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</si>
  <si>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</si>
  <si>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</si>
  <si>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</si>
  <si>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</si>
  <si>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</si>
  <si>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</si>
  <si>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</si>
  <si>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</si>
  <si>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</si>
  <si>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</si>
  <si>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</si>
  <si>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</si>
  <si>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</si>
  <si>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</si>
  <si>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</si>
  <si>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</si>
  <si>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</si>
  <si>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</si>
  <si>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</si>
  <si>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</si>
  <si>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</si>
  <si>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</si>
  <si>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</si>
  <si>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</si>
  <si>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</si>
  <si>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</si>
  <si>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</si>
  <si>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</si>
  <si>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</si>
  <si>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</si>
  <si>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</si>
  <si>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</si>
  <si>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</si>
  <si>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</si>
  <si>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</si>
  <si>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</si>
  <si>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</si>
  <si>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</si>
  <si>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</si>
  <si>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</si>
  <si>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</si>
  <si>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</si>
  <si>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</si>
  <si>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</si>
  <si>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</si>
  <si>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</si>
  <si>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</si>
  <si>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</si>
  <si>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</si>
  <si>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</si>
  <si>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</si>
  <si>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</si>
  <si>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</si>
  <si>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</si>
  <si>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</si>
  <si>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</si>
  <si>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</si>
  <si>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</si>
  <si>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</si>
  <si>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</si>
  <si>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</si>
  <si>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</si>
  <si>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</si>
  <si>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</si>
  <si>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</si>
  <si>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</si>
  <si>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</si>
  <si>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</si>
  <si>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</si>
  <si>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</si>
  <si>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</si>
  <si>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</si>
  <si>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</si>
  <si>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</si>
  <si>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</si>
  <si>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</si>
  <si>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</si>
  <si>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</si>
  <si>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</si>
  <si>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</si>
  <si>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</si>
  <si>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</si>
  <si>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</si>
  <si>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</si>
  <si>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</si>
  <si>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</si>
  <si>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</si>
  <si>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</si>
  <si>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</si>
  <si>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</si>
  <si>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</si>
  <si>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</si>
  <si>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</si>
  <si>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</si>
  <si>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</si>
  <si>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</si>
  <si>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</si>
  <si>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</si>
  <si>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</si>
  <si>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</si>
  <si>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</si>
  <si>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</si>
  <si>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</si>
  <si>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</si>
  <si>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</si>
  <si>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</si>
  <si>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</si>
  <si>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</si>
  <si>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</si>
  <si>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</si>
  <si>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</si>
  <si>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</si>
  <si>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</si>
  <si>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</si>
  <si>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</si>
  <si>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</si>
  <si>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</si>
  <si>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</si>
  <si>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</si>
  <si>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</si>
  <si>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</si>
  <si>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</si>
  <si>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</si>
  <si>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</si>
  <si>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</si>
  <si>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</si>
  <si>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</si>
  <si>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</si>
  <si>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</si>
  <si>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</si>
  <si>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</si>
  <si>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</si>
  <si>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</si>
  <si>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</si>
  <si>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</si>
  <si>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</si>
  <si>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</si>
  <si>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</si>
  <si>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</si>
  <si>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</si>
  <si>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</si>
  <si>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</si>
  <si>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</si>
  <si>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</si>
  <si>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</si>
  <si>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</si>
  <si>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</si>
  <si>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</si>
  <si>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</si>
  <si>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</si>
  <si>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</si>
  <si>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</si>
  <si>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</si>
  <si>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</si>
  <si>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</si>
  <si>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</si>
  <si>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</si>
  <si>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</si>
  <si>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</si>
  <si>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</si>
  <si>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</si>
  <si>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</si>
  <si>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</si>
  <si>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</si>
  <si>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</si>
  <si>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</si>
  <si>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</si>
  <si>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</si>
  <si>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</si>
  <si>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</si>
  <si>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</si>
  <si>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</si>
  <si>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</si>
  <si>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</si>
  <si>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</si>
  <si>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</si>
  <si>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</si>
  <si>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</si>
  <si>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</si>
  <si>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</si>
  <si>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</si>
  <si>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</si>
  <si>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</si>
  <si>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</si>
  <si>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</si>
  <si>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</si>
  <si>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</si>
  <si>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</si>
  <si>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</si>
  <si>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</si>
  <si>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</si>
  <si>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</si>
  <si>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</si>
  <si>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</si>
  <si>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</si>
  <si>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</si>
  <si>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</si>
  <si>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</si>
  <si>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</si>
  <si>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</si>
  <si>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</si>
  <si>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</si>
  <si>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</si>
  <si>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</si>
  <si>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</si>
  <si>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</si>
  <si>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</si>
  <si>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</si>
  <si>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</si>
  <si>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</si>
  <si>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</si>
  <si>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</si>
  <si>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</si>
  <si>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</si>
  <si>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</si>
  <si>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</si>
  <si>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</si>
  <si>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</si>
  <si>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</si>
  <si>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</si>
  <si>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</si>
  <si>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</si>
  <si>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</si>
  <si>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</si>
  <si>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</si>
  <si>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</si>
  <si>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</si>
  <si>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</si>
  <si>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</si>
  <si>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</si>
  <si>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</si>
  <si>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</si>
  <si>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</si>
  <si>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</si>
  <si>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</si>
  <si>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</si>
  <si>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</si>
  <si>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</si>
  <si>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</si>
  <si>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</si>
  <si>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</si>
  <si>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</si>
  <si>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</si>
  <si>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</si>
  <si>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</si>
  <si>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</si>
  <si>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</si>
  <si>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</si>
  <si>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</si>
  <si>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</si>
  <si>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</si>
  <si>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</si>
  <si>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</si>
  <si>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</si>
  <si>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</si>
  <si>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</si>
  <si>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</si>
  <si>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</si>
  <si>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</si>
  <si>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</si>
  <si>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</si>
  <si>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</si>
  <si>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</si>
  <si>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</si>
  <si>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</si>
  <si>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</si>
  <si>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</si>
  <si>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</si>
  <si>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</si>
  <si>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</si>
  <si>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</si>
  <si>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</si>
  <si>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</si>
  <si>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</si>
  <si>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</si>
  <si>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</si>
  <si>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</si>
  <si>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</si>
  <si>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</si>
  <si>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</si>
  <si>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</si>
  <si>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</si>
  <si>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</si>
  <si>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</si>
  <si>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</si>
  <si>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</si>
  <si>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</si>
  <si>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</si>
  <si>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</si>
  <si>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</si>
  <si>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</si>
  <si>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</si>
  <si>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</si>
  <si>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</si>
  <si>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</si>
  <si>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</si>
  <si>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</si>
  <si>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</si>
  <si>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</si>
  <si>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</si>
  <si>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</si>
  <si>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</si>
  <si>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</si>
  <si>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</si>
  <si>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</si>
  <si>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</si>
  <si>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</si>
  <si>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</si>
  <si>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</si>
  <si>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</si>
  <si>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</si>
  <si>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</si>
  <si>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</si>
  <si>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</si>
  <si>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</si>
  <si>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</si>
  <si>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</si>
  <si>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</si>
  <si>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</si>
  <si>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</si>
  <si>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</si>
  <si>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</si>
  <si>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</si>
  <si>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</si>
  <si>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</si>
  <si>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</si>
  <si>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</si>
  <si>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</si>
  <si>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</si>
  <si>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</si>
  <si>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</si>
  <si>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</si>
  <si>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</si>
  <si>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</si>
  <si>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</si>
  <si>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</si>
  <si>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</si>
  <si>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</si>
  <si>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</si>
  <si>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</si>
  <si>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</si>
  <si>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</si>
  <si>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</si>
  <si>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</si>
  <si>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</si>
  <si>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</si>
  <si>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</si>
  <si>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</si>
  <si>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</si>
  <si>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</si>
  <si>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</si>
  <si>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</si>
  <si>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</si>
  <si>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</si>
  <si>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</si>
  <si>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</si>
  <si>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</si>
  <si>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</si>
  <si>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</si>
  <si>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</si>
  <si>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</si>
  <si>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</si>
  <si>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</si>
  <si>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</si>
  <si>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</si>
  <si>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</si>
  <si>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</si>
  <si>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</si>
  <si>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</si>
  <si>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</si>
  <si>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</si>
  <si>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</si>
  <si>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</si>
  <si>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</si>
  <si>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</si>
  <si>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</si>
  <si>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</si>
  <si>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</si>
  <si>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</si>
  <si>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</si>
  <si>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</si>
  <si>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</si>
  <si>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</si>
  <si>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</si>
  <si>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</si>
  <si>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</si>
  <si>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</si>
  <si>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</si>
  <si>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</si>
  <si>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</si>
  <si>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</si>
  <si>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</si>
  <si>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</si>
  <si>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</si>
  <si>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</si>
  <si>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</si>
  <si>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</si>
  <si>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</si>
  <si>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</si>
  <si>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</si>
  <si>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</si>
  <si>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</si>
  <si>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</si>
  <si>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</si>
  <si>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</si>
  <si>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</si>
  <si>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</si>
  <si>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</si>
  <si>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</si>
  <si>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</si>
  <si>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</si>
  <si>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</si>
  <si>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</si>
  <si>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</si>
  <si>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</si>
  <si>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</si>
  <si>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</si>
  <si>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</si>
  <si>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</si>
  <si>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</si>
  <si>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</si>
  <si>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</si>
  <si>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</si>
  <si>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</si>
  <si>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</si>
  <si>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</si>
  <si>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</si>
  <si>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</si>
  <si>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</si>
  <si>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</si>
  <si>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</si>
  <si>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</si>
  <si>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</si>
  <si>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</si>
  <si>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</si>
  <si>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</si>
  <si>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</si>
  <si>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</si>
  <si>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</si>
  <si>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</si>
  <si>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</si>
  <si>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</si>
  <si>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</si>
  <si>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</si>
  <si>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</si>
  <si>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</si>
  <si>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</si>
  <si>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</si>
  <si>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</si>
  <si>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</si>
  <si>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</si>
  <si>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</si>
  <si>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</si>
  <si>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</si>
  <si>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</si>
  <si>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</si>
  <si>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</si>
  <si>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</si>
  <si>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</si>
  <si>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</si>
  <si>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</si>
  <si>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</si>
  <si>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</si>
  <si>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</si>
  <si>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</si>
  <si>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</si>
  <si>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</si>
  <si>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</si>
  <si>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</si>
  <si>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</si>
  <si>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</si>
  <si>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</si>
  <si>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</si>
  <si>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</si>
  <si>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</si>
  <si>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</si>
  <si>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</si>
  <si>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</si>
  <si>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</si>
  <si>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</si>
  <si>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</si>
  <si>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</si>
  <si>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</si>
  <si>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</si>
  <si>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</si>
  <si>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</si>
  <si>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</si>
  <si>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</si>
  <si>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</si>
  <si>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</si>
  <si>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</si>
  <si>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</si>
  <si>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</si>
  <si>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</si>
  <si>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</si>
  <si>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</si>
  <si>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</si>
  <si>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</si>
  <si>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</si>
  <si>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</si>
  <si>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</si>
  <si>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</si>
  <si>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</si>
  <si>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</si>
  <si>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</si>
  <si>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</si>
  <si>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</si>
  <si>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</si>
  <si>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</si>
  <si>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</si>
  <si>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</si>
  <si>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</si>
  <si>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</si>
  <si>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</si>
  <si>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</si>
  <si>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</si>
  <si>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</si>
  <si>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</si>
  <si>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</si>
  <si>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</si>
  <si>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</si>
  <si>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</si>
  <si>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</si>
  <si>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</si>
  <si>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</si>
  <si>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</si>
  <si>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</si>
  <si>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</si>
  <si>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</si>
  <si>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</si>
  <si>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</si>
  <si>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</si>
  <si>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</si>
  <si>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</si>
  <si>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</si>
  <si>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</si>
  <si>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</si>
  <si>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</si>
  <si>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</si>
  <si>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</si>
  <si>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</si>
  <si>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</si>
  <si>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</si>
  <si>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</si>
  <si>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</si>
  <si>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</si>
  <si>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</si>
  <si>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</si>
  <si>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</si>
  <si>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</si>
  <si>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</si>
  <si>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</si>
  <si>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</si>
  <si>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</si>
  <si>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</si>
  <si>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</si>
  <si>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</si>
  <si>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</si>
  <si>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</si>
  <si>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</si>
  <si>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</si>
  <si>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</si>
  <si>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</si>
  <si>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</si>
  <si>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</si>
  <si>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</si>
  <si>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</si>
  <si>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</si>
  <si>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</si>
  <si>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</si>
  <si>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</si>
  <si>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</si>
  <si>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</si>
  <si>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</si>
  <si>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</si>
  <si>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</si>
  <si>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</si>
  <si>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</si>
  <si>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</si>
  <si>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</si>
  <si>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</si>
  <si>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</si>
  <si>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</si>
  <si>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</si>
  <si>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</si>
  <si>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</si>
  <si>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</si>
  <si>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</si>
  <si>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</si>
  <si>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</si>
  <si>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</si>
  <si>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</si>
  <si>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</si>
  <si>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</si>
  <si>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</si>
  <si>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</si>
  <si>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</si>
  <si>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</si>
  <si>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</si>
  <si>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</si>
  <si>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</si>
  <si>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</si>
  <si>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</si>
  <si>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</si>
  <si>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</si>
  <si>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</si>
  <si>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</si>
  <si>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</si>
  <si>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</si>
  <si>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</si>
  <si>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</si>
  <si>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</si>
  <si>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</si>
  <si>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</si>
  <si>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</si>
  <si>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</si>
  <si>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</si>
  <si>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</si>
  <si>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</si>
  <si>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</si>
  <si>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</si>
  <si>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</si>
  <si>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</si>
  <si>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</si>
  <si>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</si>
  <si>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</si>
  <si>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</si>
  <si>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</si>
  <si>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</si>
  <si>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</si>
  <si>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</si>
  <si>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</si>
  <si>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</si>
  <si>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</si>
  <si>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</si>
  <si>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</si>
  <si>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</si>
  <si>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</si>
  <si>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</si>
  <si>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</si>
  <si>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</si>
  <si>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</si>
  <si>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</si>
  <si>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</si>
  <si>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</si>
  <si>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</si>
  <si>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</si>
  <si>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</si>
  <si>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</si>
  <si>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</si>
  <si>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</si>
  <si>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</si>
  <si>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</si>
  <si>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</si>
  <si>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</si>
  <si>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</si>
  <si>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</si>
  <si>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</si>
  <si>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</si>
  <si>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</si>
  <si>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</si>
  <si>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</si>
  <si>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</si>
  <si>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</si>
  <si>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</si>
  <si>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</si>
  <si>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</si>
  <si>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</si>
  <si>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</si>
  <si>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</si>
  <si>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</si>
  <si>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</si>
  <si>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</si>
  <si>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</si>
  <si>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</si>
  <si>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</si>
  <si>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</si>
  <si>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</si>
  <si>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</si>
  <si>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</si>
  <si>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</si>
  <si>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</si>
  <si>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</si>
  <si>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</si>
  <si>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</si>
  <si>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</si>
  <si>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</si>
  <si>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</si>
  <si>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</si>
  <si>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</si>
  <si>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</si>
  <si>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</si>
  <si>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</si>
  <si>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</si>
  <si>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</si>
  <si>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</si>
  <si>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</si>
  <si>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</si>
  <si>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</si>
  <si>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</si>
  <si>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</si>
  <si>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</si>
  <si>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</si>
  <si>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</si>
  <si>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</si>
  <si>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</si>
  <si>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</si>
  <si>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</si>
  <si>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</si>
  <si>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</si>
  <si>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</si>
  <si>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</si>
  <si>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</si>
  <si>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</si>
  <si>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</si>
  <si>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</si>
  <si>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</si>
  <si>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</si>
  <si>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</si>
  <si>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</si>
  <si>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</si>
  <si>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</si>
  <si>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</si>
  <si>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</si>
  <si>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</si>
  <si>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</si>
  <si>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</si>
  <si>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</si>
  <si>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</si>
  <si>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</si>
  <si>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</si>
  <si>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</si>
  <si>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</si>
  <si>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</si>
  <si>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</si>
  <si>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</si>
  <si>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</si>
  <si>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</si>
  <si>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</si>
  <si>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</si>
  <si>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</si>
  <si>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</si>
  <si>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</si>
  <si>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</si>
  <si>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</si>
  <si>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</si>
  <si>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</si>
  <si>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</si>
  <si>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</si>
  <si>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</si>
  <si>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</si>
  <si>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</si>
  <si>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</si>
  <si>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</si>
  <si>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</si>
  <si>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</si>
  <si>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</si>
  <si>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</si>
  <si>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</si>
  <si>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</si>
  <si>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</si>
  <si>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</si>
  <si>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</si>
  <si>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</si>
  <si>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</si>
  <si>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</si>
  <si>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</si>
  <si>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</si>
  <si>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</si>
  <si>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</si>
  <si>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</si>
  <si>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</si>
  <si>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</si>
  <si>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</si>
  <si>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</si>
  <si>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</si>
  <si>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</si>
  <si>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</si>
  <si>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</si>
  <si>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</si>
  <si>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</si>
  <si>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</si>
  <si>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</si>
  <si>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</si>
  <si>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</si>
  <si>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</si>
  <si>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</si>
  <si>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</si>
  <si>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</si>
  <si>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</si>
  <si>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</si>
  <si>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</si>
  <si>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</si>
  <si>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</si>
  <si>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</si>
  <si>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</si>
  <si>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</si>
  <si>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</si>
  <si>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</si>
  <si>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</si>
  <si>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</si>
  <si>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</si>
  <si>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</si>
  <si>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</si>
  <si>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</si>
  <si>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</si>
  <si>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</si>
  <si>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</si>
  <si>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</si>
  <si>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</si>
  <si>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</si>
  <si>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</si>
  <si>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</si>
  <si>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</si>
  <si>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</si>
  <si>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</si>
  <si>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</si>
  <si>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</si>
  <si>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</si>
  <si>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</si>
  <si>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</si>
  <si>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</si>
  <si>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</si>
  <si>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</si>
  <si>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</si>
  <si>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</si>
  <si>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</si>
  <si>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</si>
  <si>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</si>
  <si>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</si>
  <si>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</si>
  <si>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</si>
  <si>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</si>
  <si>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</si>
  <si>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</si>
  <si>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</si>
  <si>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</si>
  <si>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</si>
  <si>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</si>
  <si>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</si>
  <si>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</si>
  <si>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</si>
  <si>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</si>
  <si>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</si>
  <si>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</si>
  <si>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</si>
  <si>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</si>
  <si>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</si>
  <si>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</si>
  <si>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</si>
  <si>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</si>
  <si>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</si>
  <si>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</si>
  <si>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</si>
  <si>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</si>
  <si>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</si>
  <si>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</si>
  <si>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</si>
  <si>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</si>
  <si>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</si>
  <si>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</si>
  <si>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</si>
  <si>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</si>
  <si>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</si>
  <si>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</si>
  <si>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</si>
  <si>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</si>
  <si>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</si>
  <si>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</si>
  <si>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</si>
  <si>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</si>
  <si>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</si>
  <si>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</si>
  <si>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</si>
  <si>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</si>
  <si>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</si>
  <si>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</si>
  <si>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</si>
  <si>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</si>
  <si>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</si>
  <si>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</si>
  <si>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</si>
  <si>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</si>
  <si>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</si>
  <si>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</si>
  <si>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</si>
  <si>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</si>
  <si>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</si>
  <si>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</si>
  <si>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</si>
  <si>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</si>
  <si>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</si>
  <si>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</si>
  <si>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</si>
  <si>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</si>
  <si>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</si>
  <si>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</si>
  <si>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</si>
  <si>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</si>
  <si>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</si>
  <si>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</si>
  <si>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</si>
  <si>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</si>
  <si>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</si>
  <si>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</si>
  <si>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</si>
  <si>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</si>
  <si>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</si>
  <si>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</si>
  <si>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</si>
  <si>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</si>
  <si>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</si>
  <si>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</si>
  <si>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</si>
  <si>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</si>
  <si>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</si>
  <si>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</si>
  <si>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</si>
  <si>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</si>
  <si>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</si>
  <si>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</si>
  <si>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</si>
  <si>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</si>
  <si>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</si>
  <si>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</si>
  <si>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</si>
  <si>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</si>
  <si>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</si>
  <si>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</si>
  <si>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</si>
  <si>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</si>
  <si>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</si>
  <si>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</si>
  <si>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</si>
  <si>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</si>
  <si>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</si>
  <si>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</si>
  <si>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</si>
  <si>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</si>
  <si>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</si>
  <si>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</si>
  <si>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</si>
  <si>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</si>
  <si>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</si>
  <si>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</si>
  <si>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</si>
  <si>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</si>
  <si>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</si>
  <si>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</si>
  <si>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</si>
  <si>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</si>
  <si>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</si>
  <si>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</si>
  <si>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</si>
  <si>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</si>
  <si>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</si>
  <si>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</si>
  <si>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</si>
  <si>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</si>
  <si>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</si>
  <si>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</si>
  <si>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</si>
  <si>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</si>
  <si>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</si>
  <si>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</si>
  <si>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</si>
  <si>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</si>
  <si>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</si>
  <si>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</si>
  <si>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</si>
  <si>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</si>
  <si>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</si>
  <si>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</si>
  <si>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</si>
  <si>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</si>
  <si>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</si>
  <si>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</si>
  <si>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</si>
  <si>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</si>
  <si>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</si>
  <si>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</si>
  <si>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</si>
  <si>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</si>
  <si>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</si>
  <si>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</si>
  <si>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</si>
  <si>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</si>
  <si>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</si>
  <si>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</si>
  <si>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</si>
  <si>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</si>
  <si>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</si>
  <si>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</si>
  <si>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</si>
  <si>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</si>
  <si>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</si>
  <si>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</si>
  <si>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</si>
  <si>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</si>
  <si>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</si>
  <si>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</si>
  <si>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</si>
  <si>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</si>
  <si>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</si>
  <si>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</si>
  <si>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</si>
  <si>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</si>
  <si>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</si>
  <si>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</si>
  <si>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</si>
  <si>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</si>
  <si>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</si>
  <si>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</si>
  <si>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</si>
  <si>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</si>
  <si>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</si>
  <si>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</si>
  <si>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</si>
  <si>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</si>
  <si>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</si>
  <si>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</si>
  <si>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</si>
  <si>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</si>
  <si>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</si>
  <si>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</si>
  <si>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</si>
  <si>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</si>
  <si>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</si>
  <si>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</si>
  <si>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</si>
  <si>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</si>
  <si>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</si>
  <si>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</si>
  <si>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</si>
  <si>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</si>
  <si>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</si>
  <si>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</si>
  <si>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</si>
  <si>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</si>
  <si>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</si>
  <si>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</si>
  <si>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</si>
  <si>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</si>
  <si>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</si>
  <si>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</si>
  <si>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</si>
  <si>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</si>
  <si>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</si>
  <si>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</si>
  <si>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</si>
  <si>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</si>
  <si>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</si>
  <si>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</si>
  <si>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</si>
  <si>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</si>
  <si>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</si>
  <si>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</si>
  <si>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</si>
  <si>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</si>
  <si>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</si>
  <si>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</si>
  <si>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</si>
  <si>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</si>
  <si>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</si>
  <si>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</si>
  <si>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</si>
  <si>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</si>
  <si>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</si>
  <si>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</si>
  <si>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</si>
  <si>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</si>
  <si>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</si>
  <si>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</si>
  <si>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</si>
  <si>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</si>
  <si>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</si>
  <si>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</si>
  <si>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</si>
  <si>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</si>
  <si>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</si>
  <si>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</si>
  <si>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</si>
  <si>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</si>
  <si>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</si>
  <si>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</si>
  <si>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</si>
  <si>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</si>
  <si>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</si>
  <si>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</si>
  <si>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</si>
  <si>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</si>
  <si>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</si>
  <si>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</si>
  <si>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</si>
  <si>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</si>
  <si>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</si>
  <si>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</si>
  <si>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</si>
  <si>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</si>
  <si>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</si>
  <si>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</si>
  <si>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</si>
  <si>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</si>
  <si>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</si>
  <si>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</si>
  <si>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</si>
  <si>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</si>
  <si>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</si>
  <si>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</si>
  <si>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</si>
  <si>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</si>
  <si>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</si>
  <si>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</si>
  <si>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</si>
  <si>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</si>
  <si>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</si>
  <si>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</si>
  <si>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</si>
  <si>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</si>
  <si>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</si>
  <si>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</si>
  <si>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</si>
  <si>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</si>
  <si>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</si>
  <si>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</si>
  <si>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</si>
  <si>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</si>
  <si>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</si>
  <si>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</si>
  <si>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</si>
  <si>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</si>
  <si>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</si>
  <si>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</si>
  <si>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</si>
  <si>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</si>
  <si>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</si>
  <si>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</si>
  <si>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</si>
  <si>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</si>
  <si>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</si>
  <si>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</si>
  <si>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</si>
  <si>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</si>
  <si>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</si>
  <si>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</si>
  <si>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</si>
  <si>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</si>
  <si>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</si>
  <si>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</si>
  <si>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</si>
  <si>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</si>
  <si>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</si>
  <si>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</si>
  <si>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</si>
  <si>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</si>
  <si>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</si>
  <si>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</si>
  <si>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</si>
  <si>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</si>
  <si>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</si>
  <si>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</si>
  <si>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</si>
  <si>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</si>
  <si>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</si>
  <si>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</si>
  <si>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</si>
  <si>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</si>
  <si>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</si>
  <si>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</si>
  <si>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</si>
  <si>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</si>
  <si>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</si>
  <si>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</si>
  <si>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</si>
  <si>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</si>
  <si>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</si>
  <si>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</si>
  <si>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</si>
  <si>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</si>
  <si>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</si>
  <si>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</si>
  <si>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</si>
  <si>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</si>
  <si>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</si>
  <si>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</si>
  <si>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</si>
  <si>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</si>
  <si>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</si>
  <si>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</si>
  <si>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</si>
  <si>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</si>
  <si>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</si>
  <si>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</si>
  <si>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</si>
  <si>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</si>
  <si>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</si>
  <si>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</si>
  <si>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</si>
  <si>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</si>
  <si>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</si>
  <si>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</si>
  <si>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</si>
  <si>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</si>
  <si>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</si>
  <si>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</si>
  <si>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</si>
  <si>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</si>
  <si>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</si>
  <si>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</si>
  <si>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</si>
  <si>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</si>
  <si>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</si>
  <si>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</si>
  <si>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</si>
  <si>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</si>
  <si>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</si>
  <si>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</si>
  <si>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</si>
  <si>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</si>
  <si>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</si>
  <si>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</si>
  <si>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</si>
  <si>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</si>
  <si>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</si>
  <si>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</si>
  <si>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</si>
  <si>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</si>
  <si>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</si>
  <si>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</si>
  <si>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</si>
  <si>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</si>
  <si>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</si>
  <si>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</si>
  <si>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</si>
  <si>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</si>
  <si>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</si>
  <si>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</si>
  <si>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</si>
  <si>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</si>
  <si>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</si>
  <si>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</si>
  <si>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</si>
  <si>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</si>
  <si>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</si>
  <si>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</si>
  <si>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</si>
  <si>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</si>
  <si>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</si>
  <si>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</si>
  <si>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</si>
  <si>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</si>
  <si>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</si>
  <si>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</si>
  <si>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</si>
  <si>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</si>
  <si>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</si>
  <si>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</si>
  <si>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</si>
  <si>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</si>
  <si>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</si>
  <si>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</si>
  <si>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</si>
  <si>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</si>
  <si>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</si>
  <si>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</si>
  <si>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</si>
  <si>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</si>
  <si>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</si>
  <si>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</si>
  <si>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</si>
  <si>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</si>
  <si>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</si>
  <si>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</si>
  <si>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</si>
  <si>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</si>
  <si>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</si>
  <si>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</si>
  <si>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</si>
  <si>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</si>
  <si>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</si>
  <si>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</si>
  <si>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</si>
  <si>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</si>
  <si>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</si>
  <si>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</si>
  <si>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</si>
  <si>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</si>
  <si>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</si>
  <si>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</si>
  <si>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</si>
  <si>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</si>
  <si>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</si>
  <si>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</si>
  <si>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</si>
  <si>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</si>
  <si>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</si>
  <si>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</si>
  <si>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</si>
  <si>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</si>
  <si>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</si>
  <si>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</si>
  <si>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</si>
  <si>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</si>
  <si>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</si>
  <si>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</si>
  <si>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</si>
  <si>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</si>
  <si>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</si>
  <si>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</si>
  <si>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</si>
  <si>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</si>
  <si>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</si>
  <si>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</si>
  <si>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</si>
  <si>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</si>
  <si>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</si>
  <si>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</si>
  <si>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</si>
  <si>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</si>
  <si>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</si>
  <si>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</si>
  <si>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</si>
  <si>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</si>
  <si>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</si>
  <si>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</si>
  <si>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</si>
  <si>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</si>
  <si>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</si>
  <si>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</si>
  <si>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</si>
  <si>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</si>
  <si>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</si>
  <si>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</si>
  <si>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</si>
  <si>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</si>
  <si>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</si>
  <si>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</si>
  <si>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</si>
  <si>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</si>
  <si>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</si>
  <si>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</si>
  <si>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</si>
  <si>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</si>
  <si>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</si>
  <si>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</si>
  <si>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</si>
  <si>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</si>
  <si>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</si>
  <si>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</si>
  <si>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</si>
  <si>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</si>
  <si>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</si>
  <si>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</si>
  <si>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</si>
  <si>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</si>
  <si>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</si>
  <si>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</si>
  <si>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</si>
  <si>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</si>
  <si>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</si>
  <si>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</si>
  <si>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</si>
  <si>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</si>
  <si>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</si>
  <si>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</si>
  <si>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</si>
  <si>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</si>
  <si>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</si>
  <si>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</si>
  <si>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</si>
  <si>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</si>
  <si>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</si>
  <si>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</si>
  <si>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</si>
  <si>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</si>
  <si>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</si>
  <si>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</si>
  <si>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</si>
  <si>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</si>
  <si>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</si>
  <si>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</si>
  <si>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</si>
  <si>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</si>
  <si>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</si>
  <si>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</si>
  <si>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</si>
  <si>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</si>
  <si>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</si>
  <si>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</si>
  <si>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</si>
  <si>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</si>
  <si>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</si>
  <si>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</si>
  <si>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</si>
  <si>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</si>
  <si>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</si>
  <si>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</si>
  <si>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</si>
  <si>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</si>
  <si>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</si>
  <si>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</si>
  <si>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</si>
  <si>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</si>
  <si>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</si>
  <si>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</si>
  <si>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</si>
  <si>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</si>
  <si>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</si>
  <si>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</si>
  <si>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</si>
  <si>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</si>
  <si>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</si>
  <si>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</si>
  <si>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</si>
  <si>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</si>
  <si>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</si>
  <si>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</si>
  <si>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</si>
  <si>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</si>
  <si>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</si>
  <si>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</si>
  <si>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</si>
  <si>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</si>
  <si>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</si>
  <si>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</si>
  <si>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</si>
  <si>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</si>
  <si>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</si>
  <si>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</si>
  <si>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</si>
  <si>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</si>
  <si>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</si>
  <si>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</si>
  <si>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</si>
  <si>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</si>
  <si>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</si>
  <si>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</si>
  <si>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</si>
  <si>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</si>
  <si>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</si>
  <si>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</si>
  <si>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</si>
  <si>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</si>
  <si>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</si>
  <si>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</si>
  <si>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</si>
  <si>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</si>
  <si>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</si>
  <si>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</si>
  <si>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</si>
  <si>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</si>
  <si>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</si>
  <si>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</si>
  <si>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</si>
  <si>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</si>
  <si>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</si>
  <si>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</si>
  <si>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</si>
  <si>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</si>
  <si>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</si>
  <si>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</si>
  <si>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</si>
  <si>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</si>
  <si>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</si>
  <si>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</si>
  <si>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</si>
  <si>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</si>
  <si>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</si>
  <si>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</si>
  <si>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</si>
  <si>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</si>
  <si>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</si>
  <si>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</si>
  <si>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</si>
  <si>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</si>
  <si>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</si>
  <si>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</si>
  <si>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</si>
  <si>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</si>
  <si>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</si>
  <si>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</si>
  <si>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</si>
  <si>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</si>
  <si>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</si>
  <si>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</si>
  <si>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</si>
  <si>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</si>
  <si>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</si>
  <si>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</si>
  <si>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</si>
  <si>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</si>
  <si>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</si>
  <si>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</si>
  <si>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</si>
  <si>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</si>
  <si>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</si>
  <si>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</si>
  <si>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</si>
  <si>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</si>
  <si>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</si>
  <si>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</si>
  <si>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</si>
  <si>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</si>
  <si>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</si>
  <si>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</si>
  <si>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</si>
  <si>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</si>
  <si>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</si>
  <si>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</si>
  <si>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</si>
  <si>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</si>
  <si>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</si>
  <si>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</si>
  <si>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</si>
  <si>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</si>
  <si>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</si>
  <si>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</si>
  <si>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</si>
  <si>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</si>
  <si>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</si>
  <si>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</si>
  <si>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</si>
  <si>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</si>
  <si>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</si>
  <si>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</si>
  <si>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</si>
  <si>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</si>
  <si>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</si>
  <si>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</si>
  <si>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</si>
  <si>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</si>
  <si>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</si>
  <si>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</si>
  <si>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</si>
  <si>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</si>
  <si>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</si>
  <si>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</si>
  <si>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</si>
  <si>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</si>
  <si>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</si>
  <si>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</si>
  <si>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</si>
  <si>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</si>
  <si>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</si>
  <si>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</si>
  <si>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</si>
  <si>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</si>
  <si>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</si>
  <si>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</si>
  <si>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</si>
  <si>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</si>
  <si>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</si>
  <si>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</si>
  <si>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</si>
  <si>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</si>
  <si>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</si>
  <si>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</si>
  <si>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</si>
  <si>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</si>
  <si>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</si>
  <si>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</si>
  <si>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</si>
  <si>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</si>
  <si>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</si>
  <si>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</si>
  <si>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</si>
  <si>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</si>
  <si>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</si>
  <si>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</si>
  <si>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</si>
  <si>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</si>
  <si>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</si>
  <si>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</si>
  <si>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</si>
  <si>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</si>
  <si>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</si>
  <si>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</si>
  <si>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</si>
  <si>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</si>
  <si>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</si>
  <si>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</si>
  <si>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</si>
  <si>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</si>
  <si>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</si>
  <si>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</si>
  <si>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</si>
  <si>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</si>
  <si>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</si>
  <si>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</si>
  <si>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</si>
  <si>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</si>
  <si>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</si>
  <si>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</si>
  <si>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</si>
  <si>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</si>
  <si>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</si>
  <si>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</si>
  <si>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</si>
  <si>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</si>
  <si>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</si>
  <si>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</si>
  <si>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</si>
  <si>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</si>
  <si>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</si>
  <si>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</si>
  <si>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</si>
  <si>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</si>
  <si>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</si>
  <si>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</si>
  <si>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</si>
  <si>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</si>
  <si>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</si>
  <si>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</si>
  <si>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</si>
  <si>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</si>
  <si>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</si>
  <si>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</si>
  <si>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</si>
  <si>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</si>
  <si>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</si>
  <si>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</si>
  <si>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</si>
  <si>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</si>
  <si>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</si>
  <si>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</si>
  <si>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</si>
  <si>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</si>
  <si>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</si>
  <si>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</si>
  <si>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</si>
  <si>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</si>
  <si>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</si>
  <si>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</si>
  <si>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</si>
  <si>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</si>
  <si>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</si>
  <si>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</si>
  <si>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</si>
  <si>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</si>
  <si>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</si>
  <si>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</si>
  <si>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</si>
  <si>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</si>
  <si>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</si>
  <si>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</si>
  <si>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</si>
  <si>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</si>
  <si>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</si>
  <si>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</si>
  <si>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</si>
  <si>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</si>
  <si>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</si>
  <si>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</si>
  <si>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</si>
  <si>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</si>
  <si>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</si>
  <si>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</si>
  <si>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</si>
  <si>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</si>
  <si>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</si>
  <si>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</si>
  <si>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</si>
  <si>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</si>
  <si>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</si>
  <si>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</si>
  <si>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</si>
  <si>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</si>
  <si>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</si>
  <si>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</si>
  <si>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</si>
  <si>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</si>
  <si>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</si>
  <si>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</si>
  <si>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</si>
  <si>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</si>
  <si>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</si>
  <si>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</si>
  <si>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</si>
  <si>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</si>
  <si>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</si>
  <si>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</si>
  <si>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</si>
  <si>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</si>
  <si>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</si>
  <si>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</si>
  <si>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</si>
  <si>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</si>
  <si>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</si>
  <si>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</si>
  <si>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</si>
  <si>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</si>
  <si>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</si>
  <si>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</si>
  <si>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</si>
  <si>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</si>
  <si>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</si>
  <si>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</si>
  <si>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</si>
  <si>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</si>
  <si>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</si>
  <si>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</si>
  <si>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</si>
  <si>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</si>
  <si>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</si>
  <si>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</si>
  <si>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</si>
  <si>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</si>
  <si>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</si>
  <si>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</si>
  <si>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</si>
  <si>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</si>
  <si>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</si>
  <si>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</si>
  <si>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</si>
  <si>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</si>
  <si>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</si>
  <si>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</si>
  <si>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</si>
  <si>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</si>
  <si>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</si>
  <si>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</si>
  <si>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</si>
  <si>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</si>
  <si>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</si>
  <si>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</si>
  <si>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</si>
  <si>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</si>
  <si>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</si>
  <si>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</si>
  <si>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</si>
  <si>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</si>
  <si>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</si>
  <si>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</si>
  <si>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</si>
  <si>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</si>
  <si>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</si>
  <si>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</si>
  <si>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</si>
  <si>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</si>
  <si>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</si>
  <si>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</si>
  <si>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</si>
  <si>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</si>
  <si>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</si>
  <si>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</si>
  <si>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</si>
  <si>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</si>
  <si>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</si>
  <si>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</si>
  <si>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</si>
  <si>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</si>
  <si>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</si>
  <si>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</si>
  <si>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</si>
  <si>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</si>
  <si>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</si>
  <si>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</si>
  <si>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</si>
  <si>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</si>
  <si>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</si>
  <si>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</si>
  <si>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</si>
  <si>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</si>
  <si>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</si>
  <si>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</si>
  <si>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</si>
  <si>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</si>
  <si>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</si>
  <si>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</si>
  <si>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</si>
  <si>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</si>
  <si>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</si>
  <si>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</si>
  <si>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</si>
  <si>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</si>
  <si>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</si>
  <si>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</si>
  <si>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</si>
  <si>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</si>
  <si>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</si>
  <si>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</si>
  <si>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</si>
  <si>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</si>
  <si>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</si>
  <si>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</si>
  <si>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</si>
  <si>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</si>
  <si>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</si>
  <si>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</si>
  <si>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</si>
  <si>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</si>
  <si>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</si>
  <si>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</si>
  <si>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</si>
  <si>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</si>
  <si>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</si>
  <si>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</si>
  <si>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</si>
  <si>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</si>
  <si>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</si>
  <si>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</si>
  <si>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</si>
  <si>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</si>
  <si>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</si>
  <si>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</si>
  <si>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</si>
  <si>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</si>
  <si>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</si>
  <si>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</si>
  <si>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</si>
  <si>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</si>
  <si>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</si>
  <si>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</si>
  <si>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</si>
  <si>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</si>
  <si>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</si>
  <si>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</si>
  <si>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</si>
  <si>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</si>
  <si>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</si>
  <si>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</si>
  <si>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</si>
  <si>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</si>
  <si>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</si>
  <si>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</si>
  <si>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</si>
  <si>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</si>
  <si>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</si>
  <si>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</si>
  <si>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</si>
  <si>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</si>
  <si>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</si>
  <si>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</si>
  <si>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</si>
  <si>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</si>
  <si>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</si>
  <si>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</si>
  <si>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</si>
  <si>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</si>
  <si>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</si>
  <si>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</si>
  <si>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</si>
  <si>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</si>
  <si>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</si>
  <si>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</si>
  <si>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</si>
  <si>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</si>
  <si>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</si>
  <si>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</si>
  <si>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</si>
  <si>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</si>
  <si>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</si>
  <si>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</si>
  <si>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</si>
  <si>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</si>
  <si>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</si>
  <si>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</si>
  <si>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</si>
  <si>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</si>
  <si>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</si>
  <si>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</si>
  <si>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</si>
  <si>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</si>
  <si>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</si>
  <si>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</si>
  <si>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</si>
  <si>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</si>
  <si>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</si>
  <si>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</si>
  <si>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</si>
  <si>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</si>
  <si>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</si>
  <si>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</si>
  <si>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</si>
  <si>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</si>
  <si>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</si>
  <si>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</si>
  <si>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</si>
  <si>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</si>
  <si>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</si>
  <si>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</si>
  <si>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</si>
  <si>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</si>
  <si>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</si>
  <si>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</si>
  <si>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</si>
  <si>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</si>
  <si>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</si>
  <si>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</si>
  <si>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</si>
  <si>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</si>
  <si>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</si>
  <si>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</si>
  <si>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</si>
  <si>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</si>
  <si>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</si>
  <si>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</si>
  <si>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</si>
  <si>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</si>
  <si>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</si>
  <si>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</si>
  <si>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</si>
  <si>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</si>
  <si>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</si>
  <si>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</si>
  <si>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</si>
  <si>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</si>
  <si>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</si>
  <si>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</si>
  <si>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</si>
  <si>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</si>
  <si>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</si>
  <si>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</si>
  <si>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</si>
  <si>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</si>
  <si>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</si>
  <si>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</si>
  <si>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</si>
  <si>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</si>
  <si>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</si>
  <si>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</si>
  <si>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</si>
  <si>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</si>
  <si>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</si>
  <si>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</si>
  <si>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</si>
  <si>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</si>
  <si>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</si>
  <si>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</si>
  <si>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</si>
  <si>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</si>
  <si>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</si>
  <si>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</si>
  <si>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</si>
  <si>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</si>
  <si>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</si>
  <si>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</si>
  <si>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</si>
  <si>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</si>
  <si>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</si>
  <si>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</si>
  <si>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</si>
  <si>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</si>
  <si>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</si>
  <si>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</si>
  <si>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</si>
  <si>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</si>
  <si>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</si>
  <si>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</si>
  <si>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</si>
  <si>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</si>
  <si>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</si>
  <si>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</si>
  <si>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</si>
  <si>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</si>
  <si>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</si>
  <si>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</si>
  <si>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</si>
  <si>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</si>
  <si>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</si>
  <si>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</si>
  <si>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</si>
  <si>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</si>
  <si>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</si>
  <si>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</si>
  <si>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</si>
  <si>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</si>
  <si>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</si>
  <si>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</si>
  <si>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</si>
  <si>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</si>
  <si>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</si>
  <si>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</si>
  <si>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</si>
  <si>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</si>
  <si>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</si>
  <si>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</si>
  <si>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</si>
  <si>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</si>
  <si>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</si>
  <si>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</si>
  <si>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</si>
  <si>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</si>
  <si>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</si>
  <si>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</si>
  <si>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</si>
  <si>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</si>
  <si>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</si>
  <si>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</si>
  <si>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</si>
  <si>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</si>
  <si>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</si>
  <si>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</si>
  <si>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</si>
  <si>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</si>
  <si>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</si>
  <si>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</si>
  <si>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</si>
  <si>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</si>
  <si>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</si>
  <si>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</si>
  <si>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</si>
  <si>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</si>
  <si>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</si>
  <si>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</si>
  <si>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</si>
  <si>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</si>
  <si>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</si>
  <si>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</si>
  <si>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</si>
  <si>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</si>
  <si>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</si>
  <si>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</si>
  <si>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</si>
  <si>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</si>
  <si>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</si>
  <si>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</si>
  <si>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</si>
  <si>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</si>
  <si>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</si>
  <si>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</si>
  <si>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</si>
  <si>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</si>
  <si>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</si>
  <si>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</si>
  <si>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</si>
  <si>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</si>
  <si>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</si>
  <si>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</si>
  <si>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</si>
  <si>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</si>
  <si>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</si>
  <si>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</si>
  <si>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</si>
  <si>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</si>
  <si>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</si>
  <si>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</si>
  <si>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</si>
  <si>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</si>
  <si>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</si>
  <si>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</si>
  <si>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</si>
  <si>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</si>
  <si>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</si>
  <si>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</si>
  <si>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</si>
  <si>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</si>
  <si>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</si>
  <si>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</si>
  <si>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</si>
  <si>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</si>
  <si>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</si>
  <si>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</si>
  <si>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</si>
  <si>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</si>
  <si>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</si>
  <si>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</si>
  <si>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</si>
  <si>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</si>
  <si>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</si>
  <si>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</si>
  <si>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</si>
  <si>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</si>
  <si>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</si>
  <si>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</si>
  <si>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</si>
  <si>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</si>
  <si>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</si>
  <si>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</si>
  <si>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</si>
  <si>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</si>
  <si>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</si>
  <si>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</si>
  <si>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</si>
  <si>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</si>
  <si>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</si>
  <si>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</si>
  <si>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</si>
  <si>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</si>
  <si>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</si>
  <si>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</si>
  <si>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</si>
  <si>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</si>
  <si>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</si>
  <si>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</si>
  <si>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</si>
  <si>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</si>
  <si>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</si>
  <si>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</si>
  <si>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</si>
  <si>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</si>
  <si>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</si>
  <si>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</si>
  <si>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</si>
  <si>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</si>
  <si>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</si>
  <si>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</si>
  <si>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</si>
  <si>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</si>
  <si>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</si>
  <si>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</si>
  <si>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</si>
  <si>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</si>
  <si>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</si>
  <si>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</si>
  <si>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</si>
  <si>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</si>
  <si>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</si>
  <si>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</si>
  <si>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</si>
  <si>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</si>
  <si>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</si>
  <si>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</si>
  <si>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</si>
  <si>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</si>
  <si>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</si>
  <si>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</si>
  <si>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</si>
  <si>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</si>
  <si>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</si>
  <si>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</si>
  <si>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</si>
  <si>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</si>
  <si>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</si>
  <si>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</si>
  <si>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</si>
  <si>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</si>
  <si>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</si>
  <si>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</si>
  <si>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</si>
  <si>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</si>
  <si>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</si>
  <si>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</si>
  <si>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</si>
  <si>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</si>
  <si>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</si>
  <si>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</si>
  <si>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</si>
  <si>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</si>
  <si>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</si>
  <si>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</si>
  <si>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</si>
  <si>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</si>
  <si>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</si>
  <si>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</si>
  <si>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</si>
  <si>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</si>
  <si>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</si>
  <si>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</si>
  <si>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</si>
  <si>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</si>
  <si>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</si>
  <si>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</si>
  <si>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</si>
  <si>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</si>
  <si>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</si>
  <si>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</si>
  <si>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</si>
  <si>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</si>
  <si>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</si>
  <si>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</si>
  <si>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</si>
  <si>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</si>
  <si>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</si>
  <si>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</si>
  <si>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</si>
  <si>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</si>
  <si>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</si>
  <si>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</si>
  <si>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</si>
  <si>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</si>
  <si>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</si>
  <si>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</si>
  <si>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</si>
  <si>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</si>
  <si>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</si>
  <si>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</si>
  <si>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</si>
  <si>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</si>
  <si>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</si>
  <si>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</si>
  <si>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</si>
  <si>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</si>
  <si>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</si>
  <si>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</si>
  <si>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</si>
  <si>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</si>
  <si>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</si>
  <si>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</si>
  <si>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</si>
  <si>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</si>
  <si>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</si>
  <si>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</si>
  <si>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</si>
  <si>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</si>
  <si>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</si>
  <si>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</si>
  <si>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</si>
  <si>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</si>
  <si>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</si>
  <si>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</si>
  <si>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</si>
  <si>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</si>
  <si>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</si>
  <si>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</si>
  <si>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</si>
  <si>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</si>
  <si>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</si>
  <si>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</si>
  <si>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</si>
  <si>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</si>
  <si>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</si>
  <si>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</si>
  <si>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</si>
  <si>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</si>
  <si>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</si>
  <si>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</si>
  <si>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</si>
  <si>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</si>
  <si>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</si>
  <si>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</si>
  <si>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</si>
  <si>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</si>
  <si>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</si>
  <si>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</si>
  <si>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</si>
  <si>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</si>
  <si>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</si>
  <si>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</si>
  <si>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</si>
  <si>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</si>
  <si>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</si>
  <si>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</si>
  <si>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</si>
  <si>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</si>
  <si>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</si>
  <si>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</si>
  <si>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</si>
  <si>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</si>
  <si>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</si>
  <si>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</si>
  <si>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</si>
  <si>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</si>
  <si>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</si>
  <si>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</si>
  <si>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</si>
  <si>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</si>
  <si>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</si>
  <si>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</si>
  <si>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</si>
  <si>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</si>
  <si>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</si>
  <si>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</si>
  <si>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</si>
  <si>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</si>
  <si>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</si>
  <si>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</si>
  <si>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</si>
  <si>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</si>
  <si>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</si>
  <si>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</si>
  <si>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</si>
  <si>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</si>
  <si>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</si>
  <si>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</si>
  <si>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</si>
  <si>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</si>
  <si>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</si>
  <si>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</si>
  <si>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</si>
  <si>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</si>
  <si>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</si>
  <si>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</si>
  <si>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</si>
  <si>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</si>
  <si>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</si>
  <si>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</si>
  <si>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</si>
  <si>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</si>
  <si>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</si>
  <si>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</si>
  <si>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</si>
  <si>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</si>
  <si>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</si>
  <si>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</si>
  <si>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</si>
  <si>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</si>
  <si>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</si>
  <si>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</si>
  <si>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</si>
  <si>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</si>
  <si>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</si>
  <si>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</si>
  <si>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</si>
  <si>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</si>
  <si>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</si>
  <si>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</si>
  <si>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</si>
  <si>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</si>
  <si>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</si>
  <si>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</si>
  <si>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</si>
  <si>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</si>
  <si>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</si>
  <si>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</si>
  <si>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</si>
  <si>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</si>
  <si>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</si>
  <si>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</si>
  <si>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</si>
  <si>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</si>
  <si>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</si>
  <si>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</si>
  <si>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</si>
  <si>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</si>
  <si>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</si>
  <si>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</si>
  <si>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</si>
  <si>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</si>
  <si>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</si>
  <si>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</si>
  <si>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</si>
  <si>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</si>
  <si>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</si>
  <si>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</si>
  <si>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</si>
  <si>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</si>
  <si>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</si>
  <si>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</si>
  <si>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</si>
  <si>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</si>
  <si>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</si>
  <si>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</si>
  <si>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</si>
  <si>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</si>
  <si>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</si>
  <si>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</si>
  <si>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</si>
  <si>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</si>
  <si>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</si>
  <si>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</si>
  <si>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</si>
  <si>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</si>
  <si>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</si>
  <si>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</si>
  <si>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</si>
  <si>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</si>
  <si>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</si>
  <si>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</si>
  <si>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</si>
  <si>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</si>
  <si>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</si>
  <si>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</si>
  <si>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</si>
  <si>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</si>
  <si>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</si>
  <si>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</si>
  <si>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</si>
  <si>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</si>
  <si>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</si>
  <si>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</si>
  <si>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</si>
  <si>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</si>
  <si>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</si>
  <si>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</si>
  <si>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</si>
  <si>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</si>
  <si>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</si>
  <si>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</si>
  <si>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</si>
  <si>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</si>
  <si>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</si>
  <si>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</si>
  <si>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</si>
  <si>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</si>
  <si>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</si>
  <si>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</si>
  <si>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</si>
  <si>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</si>
  <si>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</si>
  <si>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</si>
  <si>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</si>
  <si>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</si>
  <si>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</si>
  <si>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</si>
  <si>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</si>
  <si>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</si>
  <si>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</si>
  <si>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</si>
  <si>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</si>
  <si>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</si>
  <si>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</si>
  <si>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</si>
  <si>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</si>
  <si>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</si>
  <si>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</si>
  <si>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</si>
  <si>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</si>
  <si>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</si>
  <si>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</si>
  <si>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</si>
  <si>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</si>
  <si>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</si>
  <si>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</si>
  <si>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</si>
  <si>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</si>
  <si>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</si>
  <si>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</si>
  <si>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</si>
  <si>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</si>
  <si>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</si>
  <si>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</si>
  <si>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</si>
  <si>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</si>
  <si>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</si>
  <si>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</si>
  <si>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</si>
  <si>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</si>
  <si>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</si>
  <si>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</si>
  <si>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</si>
  <si>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</si>
  <si>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</si>
  <si>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</si>
  <si>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</si>
  <si>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</si>
  <si>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</si>
  <si>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</si>
  <si>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</si>
  <si>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</si>
  <si>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</si>
  <si>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</si>
  <si>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</si>
  <si>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</si>
  <si>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</si>
  <si>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</si>
  <si>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</si>
  <si>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</si>
  <si>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</si>
  <si>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</si>
  <si>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</si>
  <si>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</si>
  <si>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</si>
  <si>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</si>
  <si>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</si>
  <si>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</si>
  <si>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</si>
  <si>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</si>
  <si>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</si>
  <si>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</si>
  <si>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</si>
  <si>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</si>
  <si>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</si>
  <si>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</si>
  <si>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</si>
  <si>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</si>
  <si>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</si>
  <si>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</si>
  <si>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</si>
  <si>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</si>
  <si>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</si>
  <si>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</si>
  <si>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</si>
  <si>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</si>
  <si>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</si>
  <si>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</si>
  <si>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</si>
  <si>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</si>
  <si>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</si>
  <si>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</si>
  <si>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</si>
  <si>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</si>
  <si>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</si>
  <si>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</si>
  <si>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</si>
  <si>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</si>
  <si>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</si>
  <si>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</si>
  <si>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</si>
  <si>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</si>
  <si>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</si>
  <si>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</si>
  <si>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</si>
  <si>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</si>
  <si>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</si>
  <si>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</si>
  <si>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</si>
  <si>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</si>
  <si>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</si>
  <si>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</si>
  <si>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</si>
  <si>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</si>
  <si>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</si>
  <si>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</si>
  <si>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</si>
  <si>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</si>
  <si>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</si>
  <si>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</si>
  <si>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</si>
  <si>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</si>
  <si>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</si>
  <si>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</si>
  <si>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</si>
  <si>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</si>
  <si>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</si>
  <si>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</si>
  <si>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</si>
  <si>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</si>
  <si>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</si>
  <si>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</si>
  <si>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</si>
  <si>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</si>
  <si>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</si>
  <si>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</si>
  <si>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</si>
  <si>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</si>
  <si>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</si>
  <si>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</si>
  <si>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</si>
  <si>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</si>
  <si>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</si>
  <si>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</si>
  <si>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</si>
  <si>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</si>
  <si>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</si>
  <si>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</si>
  <si>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</si>
  <si>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</si>
  <si>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</si>
  <si>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</si>
  <si>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</si>
  <si>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</si>
  <si>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</si>
  <si>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</si>
  <si>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</si>
  <si>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</si>
  <si>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</si>
  <si>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</si>
  <si>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</si>
  <si>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</si>
  <si>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</si>
  <si>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</si>
  <si>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</si>
  <si>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</si>
  <si>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</si>
  <si>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</si>
  <si>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</si>
  <si>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</si>
  <si>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</si>
  <si>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</si>
  <si>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</si>
  <si>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</si>
  <si>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</si>
  <si>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</si>
  <si>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</si>
  <si>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</si>
  <si>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</si>
  <si>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</si>
  <si>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</si>
  <si>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</si>
  <si>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</si>
  <si>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</si>
  <si>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</si>
  <si>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</si>
  <si>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</si>
  <si>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</si>
  <si>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</si>
  <si>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</si>
  <si>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</si>
  <si>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</si>
  <si>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</si>
  <si>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</si>
  <si>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</si>
  <si>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</si>
  <si>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</si>
  <si>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</si>
  <si>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</si>
  <si>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</si>
  <si>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</si>
  <si>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</si>
  <si>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</si>
  <si>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</si>
  <si>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</si>
  <si>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</si>
  <si>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</si>
  <si>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</si>
  <si>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</si>
  <si>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</si>
  <si>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</si>
  <si>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</si>
  <si>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</si>
  <si>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</si>
  <si>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</si>
  <si>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</si>
  <si>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</si>
  <si>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</si>
  <si>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</si>
  <si>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</si>
  <si>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</si>
  <si>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</si>
  <si>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</si>
  <si>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</si>
  <si>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</si>
  <si>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</si>
  <si>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</si>
  <si>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</si>
  <si>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</si>
  <si>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</si>
  <si>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</si>
  <si>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</si>
  <si>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</si>
  <si>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</si>
  <si>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</si>
  <si>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</si>
  <si>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</si>
  <si>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</si>
  <si>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</si>
  <si>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</si>
  <si>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</si>
  <si>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</si>
  <si>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</si>
  <si>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</si>
  <si>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</si>
  <si>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</si>
  <si>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</si>
  <si>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</si>
  <si>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</si>
  <si>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</si>
  <si>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</si>
  <si>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</si>
  <si>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</si>
  <si>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</si>
  <si>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</si>
  <si>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</si>
  <si>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</si>
  <si>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</si>
  <si>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</si>
  <si>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</si>
  <si>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</si>
  <si>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</si>
  <si>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</si>
  <si>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</si>
  <si>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</si>
  <si>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</si>
  <si>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</si>
  <si>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</si>
  <si>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</si>
  <si>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</si>
  <si>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</si>
  <si>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</si>
  <si>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</si>
  <si>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</si>
  <si>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</si>
  <si>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</si>
  <si>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</si>
  <si>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</si>
  <si>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</si>
  <si>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</si>
  <si>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</si>
  <si>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</si>
  <si>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</si>
  <si>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</si>
  <si>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</si>
  <si>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</si>
  <si>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</si>
  <si>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</si>
  <si>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</si>
  <si>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</si>
  <si>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</si>
  <si>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</si>
  <si>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</si>
  <si>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</si>
  <si>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</si>
  <si>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</si>
  <si>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</si>
  <si>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</si>
  <si>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</si>
  <si>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</si>
  <si>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</si>
  <si>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</si>
  <si>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</si>
  <si>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</si>
  <si>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</si>
  <si>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</si>
  <si>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</si>
  <si>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</si>
  <si>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</si>
  <si>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</si>
  <si>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</si>
  <si>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</si>
  <si>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</si>
  <si>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</si>
  <si>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</si>
  <si>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</si>
  <si>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</si>
  <si>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</si>
  <si>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</si>
  <si>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</si>
  <si>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</si>
  <si>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</si>
  <si>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</si>
  <si>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</si>
  <si>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</si>
  <si>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</si>
  <si>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</si>
  <si>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</si>
  <si>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</si>
  <si>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</si>
  <si>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</si>
  <si>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</si>
  <si>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</si>
  <si>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</si>
  <si>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</si>
  <si>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</si>
  <si>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</si>
  <si>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</si>
  <si>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</si>
  <si>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</si>
  <si>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</si>
  <si>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</si>
  <si>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</si>
  <si>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</si>
  <si>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</si>
  <si>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</si>
  <si>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</si>
  <si>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</si>
  <si>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</si>
  <si>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</si>
  <si>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</si>
  <si>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</si>
  <si>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</si>
  <si>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</si>
  <si>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</si>
  <si>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</si>
  <si>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</si>
  <si>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</si>
  <si>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</si>
  <si>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</si>
  <si>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</si>
  <si>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</si>
  <si>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</si>
  <si>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</si>
  <si>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</si>
  <si>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</si>
  <si>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</si>
  <si>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</si>
  <si>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</si>
  <si>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</si>
  <si>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</si>
  <si>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</si>
  <si>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</si>
  <si>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</si>
  <si>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</si>
  <si>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</si>
  <si>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</si>
  <si>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</si>
  <si>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</si>
  <si>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</si>
  <si>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</si>
  <si>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</si>
  <si>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</si>
  <si>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</si>
  <si>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</si>
  <si>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</si>
  <si>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</si>
  <si>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</si>
  <si>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</si>
  <si>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</si>
  <si>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</si>
  <si>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</si>
  <si>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</si>
  <si>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</si>
  <si>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</si>
  <si>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</si>
  <si>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</si>
  <si>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</si>
  <si>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</si>
  <si>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</si>
  <si>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</si>
  <si>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</si>
  <si>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</si>
  <si>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</si>
  <si>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</si>
  <si>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</si>
  <si>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</si>
  <si>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</si>
  <si>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</si>
  <si>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</si>
  <si>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</si>
  <si>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</si>
  <si>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</si>
  <si>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</si>
  <si>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</si>
  <si>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</si>
  <si>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</si>
  <si>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</si>
  <si>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</si>
  <si>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</si>
  <si>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</si>
  <si>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</si>
  <si>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</si>
  <si>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</si>
  <si>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</si>
  <si>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</si>
  <si>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</si>
  <si>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</si>
  <si>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</si>
  <si>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</si>
  <si>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</si>
  <si>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</si>
  <si>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</si>
  <si>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</si>
  <si>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</si>
  <si>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</si>
  <si>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</si>
  <si>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</si>
  <si>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</si>
  <si>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</si>
  <si>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</si>
  <si>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</si>
  <si>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</si>
  <si>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</si>
  <si>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</si>
  <si>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</si>
  <si>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</si>
  <si>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</si>
  <si>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</si>
  <si>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</si>
  <si>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</si>
  <si>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</si>
  <si>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</si>
  <si>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</si>
  <si>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</si>
  <si>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</si>
  <si>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</si>
  <si>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</si>
  <si>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</si>
  <si>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</si>
  <si>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</si>
  <si>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</si>
  <si>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</si>
  <si>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</si>
  <si>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</si>
  <si>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</si>
  <si>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</si>
  <si>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</si>
  <si>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</si>
  <si>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</si>
  <si>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</si>
  <si>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</si>
  <si>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</si>
  <si>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</si>
  <si>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</si>
  <si>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</si>
  <si>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</si>
  <si>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</si>
  <si>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</si>
  <si>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</si>
  <si>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</si>
  <si>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</si>
  <si>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</si>
  <si>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</si>
  <si>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</si>
  <si>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</si>
  <si>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</si>
  <si>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</si>
  <si>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</si>
  <si>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</si>
  <si>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</si>
  <si>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</si>
  <si>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</si>
  <si>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</si>
  <si>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</si>
  <si>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</si>
  <si>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</si>
  <si>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</si>
  <si>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</si>
  <si>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</si>
  <si>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</si>
  <si>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</si>
  <si>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</si>
  <si>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</si>
  <si>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</si>
  <si>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</si>
  <si>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</si>
  <si>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</si>
  <si>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</si>
  <si>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</si>
  <si>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</si>
  <si>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</si>
  <si>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</si>
  <si>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</si>
  <si>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</si>
  <si>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</si>
  <si>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</si>
  <si>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</si>
  <si>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</si>
  <si>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</si>
  <si>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</si>
  <si>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</si>
  <si>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</si>
  <si>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</si>
  <si>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</si>
  <si>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</si>
  <si>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</si>
  <si>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</si>
  <si>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</si>
  <si>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</si>
  <si>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</si>
  <si>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</si>
  <si>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</si>
  <si>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</si>
  <si>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</si>
  <si>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</si>
  <si>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</si>
  <si>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</si>
  <si>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</si>
  <si>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</si>
  <si>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</si>
  <si>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</si>
  <si>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</si>
  <si>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</si>
  <si>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</si>
  <si>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</si>
  <si>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</si>
  <si>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</si>
  <si>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</si>
  <si>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</si>
  <si>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</si>
  <si>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</si>
  <si>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</si>
  <si>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</si>
  <si>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</si>
  <si>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</si>
  <si>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</si>
  <si>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</si>
  <si>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</si>
  <si>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</si>
  <si>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</si>
  <si>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</si>
  <si>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</si>
  <si>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</si>
  <si>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</si>
  <si>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</si>
  <si>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</si>
  <si>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</si>
  <si>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</si>
  <si>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</si>
  <si>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</si>
  <si>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</si>
  <si>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</si>
  <si>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</si>
  <si>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</si>
  <si>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</si>
  <si>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</si>
  <si>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</si>
  <si>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</si>
  <si>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</si>
  <si>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</si>
  <si>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</si>
  <si>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</si>
  <si>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</si>
  <si>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</si>
  <si>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</si>
  <si>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</si>
  <si>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</si>
  <si>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</si>
  <si>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</si>
  <si>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</si>
  <si>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</si>
  <si>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</si>
  <si>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</si>
  <si>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</si>
  <si>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</si>
  <si>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</si>
  <si>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</si>
  <si>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</si>
  <si>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</si>
  <si>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</si>
  <si>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</si>
  <si>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</si>
  <si>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</si>
  <si>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</si>
  <si>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</si>
  <si>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</si>
  <si>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</si>
  <si>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</si>
  <si>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</si>
  <si>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</si>
  <si>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</si>
  <si>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</si>
  <si>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</si>
  <si>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</si>
  <si>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</si>
  <si>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</si>
  <si>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</si>
  <si>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</si>
  <si>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</si>
  <si>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</si>
  <si>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</si>
  <si>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</si>
  <si>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</si>
  <si>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</si>
  <si>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</si>
  <si>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</si>
  <si>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</si>
  <si>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</si>
  <si>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</si>
  <si>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</si>
  <si>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</si>
  <si>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</si>
  <si>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</si>
  <si>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</si>
  <si>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</si>
  <si>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</si>
  <si>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</si>
  <si>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</si>
  <si>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</si>
  <si>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</si>
  <si>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</si>
  <si>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</si>
  <si>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</si>
  <si>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</si>
  <si>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</si>
  <si>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</si>
  <si>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</si>
  <si>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</si>
  <si>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</si>
  <si>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</si>
  <si>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</si>
  <si>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</si>
  <si>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</si>
  <si>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</si>
  <si>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</si>
  <si>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</si>
  <si>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</si>
  <si>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</si>
  <si>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</si>
  <si>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</si>
  <si>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</si>
  <si>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</si>
  <si>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</si>
  <si>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</si>
  <si>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</si>
  <si>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</si>
  <si>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</si>
  <si>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</si>
  <si>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</si>
  <si>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</si>
  <si>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</si>
  <si>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</si>
  <si>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</si>
  <si>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</si>
  <si>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</si>
  <si>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</si>
  <si>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</si>
  <si>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</si>
  <si>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</si>
  <si>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</si>
  <si>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</si>
  <si>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</si>
  <si>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</si>
  <si>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</si>
  <si>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</si>
  <si>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</si>
  <si>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</si>
  <si>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</si>
  <si>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</si>
  <si>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</si>
  <si>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</si>
  <si>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</si>
  <si>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</si>
  <si>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</si>
  <si>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</si>
  <si>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</si>
  <si>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</si>
  <si>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</si>
  <si>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</si>
  <si>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</si>
  <si>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</si>
  <si>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</si>
  <si>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</si>
  <si>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</si>
  <si>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</si>
  <si>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</si>
  <si>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</si>
  <si>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</si>
  <si>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</si>
  <si>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</si>
  <si>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</si>
  <si>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</si>
  <si>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</si>
  <si>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</si>
  <si>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</si>
  <si>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</si>
  <si>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</si>
  <si>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</si>
  <si>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</si>
  <si>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</si>
  <si>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</si>
  <si>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</si>
  <si>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</si>
  <si>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</si>
  <si>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</si>
  <si>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</si>
  <si>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</si>
  <si>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</si>
  <si>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</si>
  <si>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</si>
  <si>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</si>
  <si>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</si>
  <si>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</si>
  <si>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</si>
  <si>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</si>
  <si>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</si>
  <si>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</si>
  <si>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</si>
  <si>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</si>
  <si>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</si>
  <si>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</si>
  <si>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</si>
  <si>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</si>
  <si>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</si>
  <si>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</si>
  <si>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</si>
  <si>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</si>
  <si>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</si>
  <si>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</si>
  <si>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</si>
  <si>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</si>
  <si>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</si>
  <si>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</si>
  <si>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</si>
  <si>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</si>
  <si>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</si>
  <si>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</si>
  <si>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</si>
  <si>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</si>
  <si>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</si>
  <si>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</si>
  <si>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</si>
  <si>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</si>
  <si>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</si>
  <si>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</si>
  <si>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</si>
  <si>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</si>
  <si>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</si>
  <si>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</si>
  <si>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</si>
  <si>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</si>
  <si>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</si>
  <si>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</si>
  <si>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</si>
  <si>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</si>
  <si>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</si>
  <si>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</si>
  <si>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</si>
  <si>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</si>
  <si>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</si>
  <si>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</si>
  <si>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</si>
  <si>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</si>
  <si>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</si>
  <si>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</si>
  <si>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</si>
  <si>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</si>
  <si>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</si>
  <si>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</si>
  <si>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</si>
  <si>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</si>
  <si>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</si>
  <si>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</si>
  <si>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</si>
  <si>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</si>
  <si>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</si>
  <si>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</si>
  <si>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</si>
  <si>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</si>
  <si>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</si>
  <si>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</si>
  <si>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</si>
  <si>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</si>
  <si>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</si>
  <si>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</si>
  <si>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</si>
  <si>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</si>
  <si>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</si>
  <si>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</si>
  <si>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</si>
  <si>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</si>
  <si>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</si>
  <si>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</si>
  <si>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</si>
  <si>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</si>
  <si>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</si>
  <si>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</si>
  <si>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</si>
  <si>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</si>
  <si>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</si>
  <si>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</si>
  <si>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</si>
  <si>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</si>
  <si>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</si>
  <si>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</si>
  <si>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</si>
  <si>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</si>
  <si>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</si>
  <si>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</si>
  <si>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</si>
  <si>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</si>
  <si>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</si>
  <si>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</si>
  <si>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</si>
  <si>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</si>
  <si>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</si>
  <si>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</si>
  <si>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</si>
  <si>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</si>
  <si>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</si>
  <si>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</si>
  <si>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</si>
  <si>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</si>
  <si>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</si>
  <si>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</si>
  <si>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</si>
  <si>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</si>
  <si>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</si>
  <si>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</si>
  <si>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</si>
  <si>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</si>
  <si>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</si>
  <si>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</si>
  <si>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</si>
  <si>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</si>
  <si>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</si>
  <si>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</si>
  <si>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</si>
  <si>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</si>
  <si>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</si>
  <si>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</si>
  <si>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</si>
  <si>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</si>
  <si>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</si>
  <si>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</si>
  <si>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</si>
  <si>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</si>
  <si>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</si>
  <si>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</si>
  <si>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</si>
  <si>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</si>
  <si>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</si>
  <si>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</si>
  <si>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</si>
  <si>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</si>
  <si>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</si>
  <si>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</si>
  <si>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</si>
  <si>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</si>
  <si>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</si>
  <si>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</si>
  <si>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</si>
  <si>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</si>
  <si>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</si>
  <si>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</si>
  <si>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</si>
  <si>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</si>
  <si>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</si>
  <si>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</si>
  <si>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</si>
  <si>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</si>
  <si>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</si>
  <si>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</si>
  <si>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</si>
  <si>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</si>
  <si>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</si>
  <si>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</si>
  <si>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</si>
  <si>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</si>
  <si>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</si>
  <si>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</si>
  <si>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</si>
  <si>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</si>
  <si>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</si>
  <si>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</si>
  <si>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</si>
  <si>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</si>
  <si>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</si>
  <si>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</si>
  <si>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</si>
  <si>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</si>
  <si>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</si>
  <si>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</si>
  <si>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</si>
  <si>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</si>
  <si>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</si>
  <si>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</si>
  <si>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</si>
  <si>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</si>
  <si>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</si>
  <si>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</si>
  <si>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</si>
  <si>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</si>
  <si>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</si>
  <si>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</si>
  <si>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</si>
  <si>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</si>
  <si>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</si>
  <si>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</si>
  <si>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</si>
  <si>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</si>
  <si>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</si>
  <si>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</si>
  <si>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</si>
  <si>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</si>
  <si>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</si>
  <si>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</si>
  <si>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</si>
  <si>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</si>
  <si>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</si>
  <si>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</si>
  <si>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</si>
  <si>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</si>
  <si>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</si>
  <si>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</si>
  <si>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</si>
  <si>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</si>
  <si>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</si>
  <si>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</si>
  <si>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</si>
  <si>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</si>
  <si>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</si>
  <si>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</si>
  <si>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</si>
  <si>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</si>
  <si>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</si>
  <si>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</si>
  <si>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</si>
  <si>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</si>
  <si>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</si>
  <si>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</si>
  <si>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</si>
  <si>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</si>
  <si>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</si>
  <si>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</si>
  <si>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</si>
  <si>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</si>
  <si>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</si>
  <si>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</si>
  <si>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</si>
  <si>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</si>
  <si>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</si>
  <si>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</si>
  <si>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</si>
  <si>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</si>
  <si>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</si>
  <si>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</si>
  <si>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</si>
  <si>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</si>
  <si>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</si>
  <si>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</si>
  <si>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</si>
  <si>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</si>
  <si>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</si>
  <si>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</si>
  <si>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</si>
  <si>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</si>
  <si>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</si>
  <si>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</si>
  <si>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</si>
  <si>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</si>
  <si>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</si>
  <si>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</si>
  <si>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</si>
  <si>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</si>
  <si>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</si>
  <si>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</si>
  <si>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</si>
  <si>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</si>
  <si>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</si>
  <si>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</si>
  <si>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</si>
  <si>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</si>
  <si>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</si>
  <si>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</si>
  <si>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</si>
  <si>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</si>
  <si>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</si>
  <si>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</si>
  <si>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</si>
  <si>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</si>
  <si>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</si>
  <si>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</si>
  <si>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</si>
  <si>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</si>
  <si>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</si>
  <si>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</si>
  <si>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</si>
  <si>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</si>
  <si>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</si>
  <si>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</si>
  <si>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</si>
  <si>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</si>
  <si>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</si>
  <si>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</si>
  <si>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</si>
  <si>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</si>
  <si>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</si>
  <si>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</si>
  <si>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</si>
  <si>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</si>
  <si>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</si>
  <si>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</si>
  <si>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</si>
  <si>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</si>
  <si>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</si>
  <si>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</si>
  <si>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</si>
  <si>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</si>
  <si>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</si>
  <si>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</si>
  <si>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</si>
  <si>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</si>
  <si>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</si>
  <si>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</si>
  <si>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</si>
  <si>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</si>
  <si>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</si>
  <si>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</si>
  <si>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</si>
  <si>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</si>
  <si>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</si>
  <si>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</si>
  <si>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</si>
  <si>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</si>
  <si>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</si>
  <si>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</si>
  <si>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</si>
  <si>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</si>
  <si>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</si>
  <si>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</si>
  <si>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</si>
  <si>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</si>
  <si>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</si>
  <si>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</si>
  <si>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</si>
  <si>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</si>
  <si>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</si>
  <si>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</si>
  <si>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</si>
  <si>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</si>
  <si>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</si>
  <si>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</si>
  <si>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</si>
  <si>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</si>
  <si>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</si>
  <si>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</si>
  <si>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</si>
  <si>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</si>
  <si>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</si>
  <si>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</si>
  <si>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</si>
  <si>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</si>
  <si>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</si>
  <si>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</si>
  <si>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</si>
  <si>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</si>
  <si>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</si>
  <si>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</si>
  <si>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</si>
  <si>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</si>
  <si>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</si>
  <si>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</si>
  <si>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</si>
  <si>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</si>
  <si>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</si>
  <si>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</si>
  <si>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</si>
  <si>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</si>
  <si>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</si>
  <si>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</si>
  <si>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</si>
  <si>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</si>
  <si>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</si>
  <si>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</si>
  <si>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</si>
  <si>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</si>
  <si>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</si>
  <si>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</si>
  <si>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</si>
  <si>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</si>
  <si>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</si>
  <si>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</si>
  <si>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</si>
  <si>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</si>
  <si>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</si>
  <si>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</si>
  <si>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</si>
  <si>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</si>
  <si>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</si>
  <si>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</si>
  <si>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</si>
  <si>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</si>
  <si>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</si>
  <si>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</si>
  <si>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</si>
  <si>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</si>
  <si>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</si>
  <si>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</si>
  <si>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</si>
  <si>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</si>
  <si>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</si>
  <si>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</si>
  <si>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</si>
  <si>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</si>
  <si>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</si>
  <si>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</si>
  <si>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</si>
  <si>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</si>
  <si>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</si>
  <si>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</si>
  <si>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</si>
  <si>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</si>
  <si>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</si>
  <si>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</si>
  <si>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</si>
  <si>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</si>
  <si>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</si>
  <si>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</si>
  <si>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</si>
  <si>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</si>
  <si>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</si>
  <si>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</si>
  <si>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</si>
  <si>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</si>
  <si>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</si>
  <si>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</si>
  <si>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</si>
  <si>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</si>
  <si>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</si>
  <si>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</si>
  <si>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</si>
  <si>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</si>
  <si>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</si>
  <si>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</si>
  <si>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</si>
  <si>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</si>
  <si>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</si>
  <si>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</si>
  <si>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</si>
  <si>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</si>
  <si>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</si>
  <si>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</si>
  <si>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</si>
  <si>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</si>
  <si>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</si>
  <si>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</si>
  <si>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</si>
  <si>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</si>
  <si>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</si>
  <si>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</si>
  <si>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</si>
  <si>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</si>
  <si>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</si>
  <si>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</si>
  <si>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</si>
  <si>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</si>
  <si>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</si>
  <si>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</si>
  <si>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</si>
  <si>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</si>
  <si>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</si>
  <si>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</si>
  <si>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</si>
  <si>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</si>
  <si>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</si>
  <si>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</si>
  <si>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</si>
  <si>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</si>
  <si>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</si>
  <si>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</si>
  <si>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</si>
  <si>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</si>
  <si>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</si>
  <si>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</si>
  <si>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</si>
  <si>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</si>
  <si>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</si>
  <si>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</si>
  <si>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</si>
  <si>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</si>
  <si>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</si>
  <si>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</si>
  <si>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</si>
  <si>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</si>
  <si>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</si>
  <si>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</si>
  <si>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</si>
  <si>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</si>
  <si>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</si>
  <si>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</si>
  <si>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</si>
  <si>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</si>
  <si>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</si>
  <si>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</si>
  <si>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</si>
  <si>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</si>
  <si>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</si>
  <si>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</si>
  <si>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</si>
  <si>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</si>
  <si>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</si>
  <si>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</si>
  <si>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</si>
  <si>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</si>
  <si>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</si>
  <si>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</si>
  <si>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</si>
  <si>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</si>
  <si>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</si>
  <si>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</si>
  <si>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</si>
  <si>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</si>
  <si>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</si>
  <si>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</si>
  <si>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</si>
  <si>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</si>
  <si>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</si>
  <si>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</si>
  <si>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</si>
  <si>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</si>
  <si>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</si>
  <si>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</si>
  <si>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</si>
  <si>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</si>
  <si>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</si>
  <si>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</si>
  <si>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</si>
  <si>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</si>
  <si>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</si>
  <si>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</si>
  <si>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</si>
  <si>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</si>
  <si>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</si>
  <si>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</si>
  <si>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</si>
  <si>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</si>
  <si>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</si>
  <si>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</si>
  <si>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</si>
  <si>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</si>
  <si>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</si>
  <si>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</si>
  <si>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</si>
  <si>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</si>
  <si>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</si>
  <si>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</si>
  <si>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</si>
  <si>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</si>
  <si>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</si>
  <si>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</si>
  <si>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</si>
  <si>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</si>
  <si>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</si>
  <si>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</si>
  <si>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</si>
  <si>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</si>
  <si>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</si>
  <si>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</si>
  <si>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</si>
  <si>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</si>
  <si>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</si>
  <si>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</si>
  <si>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</si>
  <si>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</si>
  <si>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</si>
  <si>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</si>
  <si>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</si>
  <si>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</si>
  <si>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</si>
  <si>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</si>
  <si>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</si>
  <si>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</si>
  <si>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</si>
  <si>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</si>
  <si>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</si>
  <si>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</si>
  <si>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</si>
  <si>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</si>
  <si>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</si>
  <si>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</si>
  <si>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</si>
  <si>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</si>
  <si>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</si>
  <si>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</si>
  <si>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</si>
  <si>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</si>
  <si>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</si>
  <si>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</si>
  <si>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</si>
  <si>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</si>
  <si>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</si>
  <si>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</si>
  <si>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</si>
  <si>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</si>
  <si>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</si>
  <si>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</si>
  <si>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</si>
  <si>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</si>
  <si>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</si>
  <si>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</si>
  <si>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</si>
  <si>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</si>
  <si>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</si>
  <si>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</si>
  <si>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</si>
  <si>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</si>
  <si>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</si>
  <si>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</si>
  <si>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</si>
  <si>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</si>
  <si>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</si>
  <si>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</si>
  <si>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</si>
  <si>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</si>
  <si>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</si>
  <si>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</si>
  <si>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</si>
  <si>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</si>
  <si>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</si>
  <si>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</si>
  <si>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</si>
  <si>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</si>
  <si>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</si>
  <si>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</si>
  <si>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</si>
  <si>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</si>
  <si>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</si>
  <si>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</si>
  <si>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</si>
  <si>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</si>
  <si>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</si>
  <si>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</si>
  <si>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</si>
  <si>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</si>
  <si>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</si>
  <si>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</si>
  <si>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</si>
  <si>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</si>
  <si>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</si>
  <si>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</si>
  <si>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</si>
  <si>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</si>
  <si>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</si>
  <si>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</si>
  <si>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</si>
  <si>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</si>
  <si>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</si>
  <si>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</si>
  <si>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</si>
  <si>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</si>
  <si>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</si>
  <si>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</si>
  <si>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</si>
  <si>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</si>
  <si>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</si>
  <si>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</si>
  <si>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</si>
  <si>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</si>
  <si>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</si>
  <si>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</si>
  <si>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</si>
  <si>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</si>
  <si>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</si>
  <si>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</si>
  <si>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</si>
  <si>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</si>
  <si>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</si>
  <si>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</si>
  <si>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</si>
  <si>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</si>
  <si>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</si>
  <si>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</si>
  <si>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</si>
  <si>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</si>
  <si>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</si>
  <si>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</si>
  <si>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</si>
  <si>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</si>
  <si>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</si>
  <si>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</si>
  <si>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</si>
  <si>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</si>
  <si>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</si>
  <si>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</si>
  <si>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</si>
  <si>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</si>
  <si>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</si>
  <si>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</si>
  <si>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</si>
  <si>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</si>
  <si>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</si>
  <si>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</si>
  <si>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</si>
  <si>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</si>
  <si>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</si>
  <si>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</si>
  <si>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</si>
  <si>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</si>
  <si>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</si>
  <si>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</si>
  <si>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</si>
  <si>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</si>
  <si>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</si>
  <si>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</si>
  <si>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</si>
  <si>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</si>
  <si>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</si>
  <si>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</si>
  <si>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</si>
  <si>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</si>
  <si>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</si>
  <si>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</si>
  <si>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</si>
  <si>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</si>
  <si>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</si>
  <si>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</si>
  <si>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</si>
  <si>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</si>
  <si>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</si>
  <si>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</si>
  <si>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</si>
  <si>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</si>
  <si>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</si>
  <si>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</si>
  <si>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</si>
  <si>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</si>
  <si>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</si>
  <si>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</si>
  <si>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</si>
  <si>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</si>
  <si>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</si>
  <si>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</si>
  <si>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</si>
  <si>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</si>
  <si>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</si>
  <si>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</si>
  <si>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</si>
  <si>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</si>
  <si>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</si>
  <si>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</si>
  <si>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</si>
  <si>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</si>
  <si>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</si>
  <si>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</si>
  <si>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</si>
  <si>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</si>
  <si>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</si>
  <si>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</si>
  <si>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</si>
  <si>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</si>
  <si>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</si>
  <si>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</si>
  <si>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</si>
  <si>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</si>
  <si>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</si>
  <si>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</si>
  <si>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</si>
  <si>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</si>
  <si>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</si>
  <si>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</si>
  <si>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</si>
  <si>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</si>
  <si>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</si>
  <si>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</si>
  <si>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</si>
  <si>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</si>
  <si>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</si>
  <si>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</si>
  <si>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</si>
  <si>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</si>
  <si>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</si>
  <si>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</si>
  <si>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</si>
  <si>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</si>
  <si>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</si>
  <si>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</si>
  <si>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</si>
  <si>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</si>
  <si>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</si>
  <si>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</si>
  <si>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</si>
  <si>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</si>
  <si>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</si>
  <si>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</si>
  <si>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</si>
  <si>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</si>
  <si>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</si>
  <si>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</si>
  <si>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</si>
  <si>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</si>
  <si>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</si>
  <si>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</si>
  <si>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</si>
  <si>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</si>
  <si>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</si>
  <si>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</si>
  <si>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</si>
  <si>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</si>
  <si>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</si>
  <si>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</si>
  <si>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</si>
  <si>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</si>
  <si>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</si>
  <si>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</si>
  <si>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</si>
  <si>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</si>
  <si>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</si>
  <si>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</si>
  <si>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</si>
  <si>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</si>
  <si>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</si>
  <si>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</si>
  <si>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</si>
  <si>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</si>
  <si>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</si>
  <si>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</si>
  <si>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</si>
  <si>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</si>
  <si>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</si>
  <si>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</si>
  <si>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</si>
  <si>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</si>
  <si>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</si>
  <si>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</si>
  <si>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</si>
  <si>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</si>
  <si>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</si>
  <si>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</si>
  <si>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</si>
  <si>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</si>
  <si>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</si>
  <si>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</si>
  <si>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</si>
  <si>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</si>
  <si>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</si>
  <si>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</si>
  <si>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</si>
  <si>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</si>
  <si>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</si>
  <si>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</si>
  <si>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</si>
  <si>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</si>
  <si>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</si>
  <si>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</si>
  <si>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</si>
  <si>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</si>
  <si>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</si>
  <si>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</si>
  <si>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</si>
  <si>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</si>
  <si>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</si>
  <si>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</si>
  <si>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</si>
  <si>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</si>
  <si>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</si>
  <si>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</si>
  <si>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</si>
  <si>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</si>
  <si>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</si>
  <si>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</si>
  <si>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</si>
  <si>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</si>
  <si>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</si>
  <si>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</si>
  <si>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</si>
  <si>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</si>
  <si>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</si>
  <si>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</si>
  <si>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</si>
  <si>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</si>
  <si>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</si>
  <si>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</si>
  <si>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</si>
  <si>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</si>
  <si>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</si>
  <si>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</si>
  <si>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</si>
  <si>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</si>
  <si>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</si>
  <si>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</si>
  <si>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</si>
  <si>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</si>
  <si>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</si>
  <si>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</si>
  <si>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</si>
  <si>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</si>
  <si>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</si>
  <si>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</si>
  <si>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</si>
  <si>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</si>
  <si>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</si>
  <si>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</si>
  <si>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</si>
  <si>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</si>
  <si>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</si>
  <si>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</si>
  <si>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</si>
  <si>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</si>
  <si>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</si>
  <si>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</si>
  <si>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</si>
  <si>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</si>
  <si>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</si>
  <si>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</si>
  <si>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</si>
  <si>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</si>
  <si>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</si>
  <si>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</si>
  <si>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</si>
  <si>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</si>
  <si>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</si>
  <si>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</si>
  <si>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</si>
  <si>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</si>
  <si>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</si>
  <si>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</si>
  <si>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</si>
  <si>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</si>
  <si>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</si>
  <si>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</si>
  <si>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</si>
  <si>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</si>
  <si>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</si>
  <si>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</si>
  <si>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</si>
  <si>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</si>
  <si>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</si>
  <si>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</si>
  <si>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</si>
  <si>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</si>
  <si>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</si>
  <si>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</si>
  <si>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</si>
  <si>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</si>
  <si>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</si>
  <si>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</si>
  <si>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</si>
  <si>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</si>
  <si>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</si>
  <si>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</si>
  <si>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</si>
  <si>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</si>
  <si>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</si>
  <si>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</si>
  <si>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</si>
  <si>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</si>
  <si>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</si>
  <si>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</si>
  <si>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</si>
  <si>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</si>
  <si>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</si>
  <si>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</si>
  <si>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</si>
  <si>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</si>
  <si>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</si>
  <si>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</si>
  <si>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</si>
  <si>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</si>
  <si>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</si>
  <si>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</si>
  <si>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</si>
  <si>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</si>
  <si>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</si>
  <si>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</si>
  <si>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</si>
  <si>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</si>
  <si>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</si>
  <si>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</si>
  <si>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</si>
  <si>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</si>
  <si>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</si>
  <si>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</si>
  <si>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</si>
  <si>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</si>
  <si>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</si>
  <si>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</si>
  <si>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</si>
  <si>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</si>
  <si>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</si>
  <si>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</si>
  <si>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</si>
  <si>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</si>
  <si>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</si>
  <si>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</si>
  <si>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</si>
  <si>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</si>
  <si>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</si>
  <si>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</si>
  <si>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</si>
  <si>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</si>
  <si>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</si>
  <si>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</si>
  <si>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</si>
  <si>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</si>
  <si>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</si>
  <si>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</si>
  <si>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</si>
  <si>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</si>
  <si>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</si>
  <si>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</si>
  <si>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</si>
  <si>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</si>
  <si>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</si>
  <si>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</si>
  <si>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</si>
  <si>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</si>
  <si>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</si>
  <si>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</si>
  <si>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</si>
  <si>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</si>
  <si>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</si>
  <si>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</si>
  <si>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</si>
  <si>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</si>
  <si>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</si>
  <si>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</si>
  <si>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</si>
  <si>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</si>
  <si>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</si>
  <si>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</si>
  <si>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</si>
  <si>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</si>
  <si>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</si>
  <si>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</si>
  <si>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</si>
  <si>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</si>
  <si>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</si>
  <si>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</si>
  <si>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</si>
  <si>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</si>
  <si>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</si>
  <si>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</si>
  <si>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</si>
  <si>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</si>
  <si>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</si>
  <si>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</si>
  <si>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</si>
  <si>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</si>
  <si>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</si>
  <si>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</si>
  <si>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</si>
  <si>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</si>
  <si>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</si>
  <si>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</si>
  <si>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</si>
  <si>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</si>
  <si>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</si>
  <si>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</si>
  <si>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</si>
  <si>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</si>
  <si>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</si>
  <si>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</si>
  <si>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</si>
  <si>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</si>
  <si>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</si>
  <si>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</si>
  <si>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</si>
  <si>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</si>
  <si>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</si>
  <si>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</si>
  <si>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</si>
  <si>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</si>
  <si>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</si>
  <si>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</si>
  <si>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</si>
  <si>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</si>
  <si>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</si>
  <si>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</si>
  <si>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</si>
  <si>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</si>
  <si>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</si>
  <si>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</si>
  <si>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</si>
  <si>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</si>
  <si>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</si>
  <si>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</si>
  <si>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</si>
  <si>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</si>
  <si>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</si>
  <si>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</si>
  <si>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</si>
  <si>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</si>
  <si>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</si>
  <si>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</si>
  <si>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</si>
  <si>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</si>
  <si>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</si>
  <si>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</si>
  <si>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</si>
  <si>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</si>
  <si>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</si>
  <si>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</si>
  <si>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</si>
  <si>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</si>
  <si>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</si>
  <si>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</si>
  <si>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</si>
  <si>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</si>
  <si>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</si>
  <si>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</si>
  <si>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</si>
  <si>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</si>
  <si>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</si>
  <si>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</si>
  <si>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</si>
  <si>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</si>
  <si>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</si>
  <si>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</si>
  <si>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</si>
  <si>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</si>
  <si>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</si>
  <si>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</si>
  <si>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</si>
  <si>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</si>
  <si>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</si>
  <si>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</si>
  <si>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</si>
  <si>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</si>
  <si>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</si>
  <si>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</si>
  <si>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</si>
  <si>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</si>
  <si>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</si>
  <si>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</si>
  <si>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</si>
  <si>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</si>
  <si>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</si>
  <si>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</si>
  <si>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</si>
  <si>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</si>
  <si>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</si>
  <si>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</si>
  <si>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</si>
  <si>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</si>
  <si>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</si>
  <si>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</si>
  <si>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</si>
  <si>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</si>
  <si>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</si>
  <si>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</si>
  <si>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</si>
  <si>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</si>
  <si>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</si>
  <si>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</si>
  <si>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</si>
  <si>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</si>
  <si>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</si>
  <si>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</si>
  <si>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</si>
  <si>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</si>
  <si>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</si>
  <si>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</si>
  <si>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</si>
  <si>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</si>
  <si>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</si>
  <si>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</si>
  <si>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</si>
  <si>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</si>
  <si>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</si>
  <si>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</si>
  <si>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</si>
  <si>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</si>
  <si>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</si>
  <si>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</si>
  <si>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</si>
  <si>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</si>
  <si>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</si>
  <si>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</si>
  <si>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</si>
  <si>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</si>
  <si>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</si>
  <si>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</si>
  <si>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</si>
  <si>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</si>
  <si>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</si>
  <si>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</si>
  <si>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</si>
  <si>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</si>
  <si>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</si>
  <si>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</si>
  <si>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</si>
  <si>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</si>
  <si>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</si>
  <si>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</si>
  <si>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</si>
  <si>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</si>
  <si>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</si>
  <si>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</si>
  <si>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</si>
  <si>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</si>
  <si>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</si>
  <si>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</si>
  <si>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</si>
  <si>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</si>
  <si>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</si>
  <si>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</si>
  <si>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</si>
  <si>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</si>
  <si>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</si>
  <si>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</si>
  <si>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</si>
  <si>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</si>
  <si>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</si>
  <si>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</si>
  <si>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</si>
  <si>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</si>
  <si>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</si>
  <si>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</si>
  <si>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</si>
  <si>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</si>
  <si>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</si>
  <si>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</si>
  <si>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</si>
  <si>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</si>
  <si>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</si>
  <si>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</si>
  <si>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</si>
  <si>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</si>
  <si>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</si>
  <si>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</si>
  <si>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</si>
  <si>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</si>
  <si>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</si>
  <si>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</si>
  <si>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</si>
  <si>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</si>
  <si>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</si>
  <si>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</si>
  <si>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</si>
  <si>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</si>
  <si>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</si>
  <si>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</si>
  <si>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</si>
  <si>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</si>
  <si>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</si>
  <si>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</si>
  <si>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</si>
  <si>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</si>
  <si>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</si>
  <si>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</si>
  <si>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</si>
  <si>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</si>
  <si>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</si>
  <si>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</si>
  <si>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</si>
  <si>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</si>
  <si>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</si>
  <si>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</si>
  <si>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</si>
  <si>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</si>
  <si>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</si>
  <si>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</si>
  <si>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</si>
  <si>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</si>
  <si>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</si>
  <si>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</si>
  <si>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</si>
  <si>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</si>
  <si>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</si>
  <si>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</si>
  <si>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</si>
  <si>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</si>
  <si>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</si>
  <si>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</si>
  <si>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</si>
  <si>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</si>
  <si>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</si>
  <si>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</si>
  <si>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</si>
  <si>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</si>
  <si>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</si>
  <si>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</si>
  <si>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</si>
  <si>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</si>
  <si>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</si>
  <si>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</si>
  <si>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</si>
  <si>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</si>
  <si>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</si>
  <si>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</si>
  <si>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</si>
  <si>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</si>
  <si>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</si>
  <si>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</si>
  <si>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</si>
  <si>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</si>
  <si>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</si>
  <si>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</si>
  <si>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</si>
  <si>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</si>
  <si>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</si>
  <si>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</si>
  <si>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</si>
  <si>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</si>
  <si>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</si>
  <si>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</si>
  <si>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</si>
  <si>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</si>
  <si>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</si>
  <si>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</si>
  <si>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</si>
  <si>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</si>
  <si>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</si>
  <si>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</si>
  <si>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</si>
  <si>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</si>
  <si>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</si>
  <si>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</si>
  <si>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</si>
  <si>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</si>
  <si>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</si>
  <si>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</si>
  <si>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</si>
  <si>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</si>
  <si>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</si>
  <si>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</si>
  <si>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</si>
  <si>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</si>
  <si>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</si>
  <si>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</si>
  <si>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</si>
  <si>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</si>
  <si>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</si>
  <si>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</si>
  <si>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</si>
  <si>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</si>
  <si>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</si>
  <si>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</si>
  <si>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</si>
  <si>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</si>
  <si>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</si>
  <si>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</si>
  <si>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</si>
  <si>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</si>
  <si>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</si>
  <si>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</si>
  <si>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</si>
  <si>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</si>
  <si>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</si>
  <si>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</si>
  <si>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</si>
  <si>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</si>
  <si>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</si>
  <si>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</si>
  <si>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</si>
  <si>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</si>
  <si>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</si>
  <si>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</si>
  <si>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</si>
  <si>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</si>
  <si>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</si>
  <si>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</si>
  <si>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</si>
  <si>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</si>
  <si>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</si>
  <si>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</si>
  <si>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</si>
  <si>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</si>
  <si>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</si>
  <si>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</si>
  <si>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</si>
  <si>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</si>
  <si>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</si>
  <si>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</si>
  <si>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</si>
  <si>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</si>
  <si>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</si>
  <si>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</si>
  <si>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</si>
  <si>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</si>
  <si>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</si>
  <si>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</si>
  <si>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</si>
  <si>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</si>
  <si>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</si>
  <si>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</si>
  <si>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</si>
  <si>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</si>
  <si>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</si>
  <si>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</si>
  <si>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</si>
  <si>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</si>
  <si>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</si>
  <si>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</si>
  <si>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</si>
  <si>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</si>
  <si>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</si>
  <si>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</si>
  <si>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</si>
  <si>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</si>
  <si>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</si>
  <si>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</si>
  <si>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</si>
  <si>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</si>
  <si>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</si>
  <si>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</si>
  <si>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</si>
  <si>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</si>
  <si>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</si>
  <si>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</si>
  <si>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</si>
  <si>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</si>
  <si>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</si>
  <si>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</si>
  <si>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</si>
  <si>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</si>
  <si>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</si>
  <si>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</si>
  <si>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</si>
  <si>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</si>
  <si>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</si>
  <si>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</si>
  <si>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</si>
  <si>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</si>
  <si>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</si>
  <si>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</si>
  <si>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</si>
  <si>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</si>
  <si>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</si>
  <si>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</si>
  <si>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</si>
  <si>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</si>
  <si>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</si>
  <si>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</si>
  <si>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</si>
  <si>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</si>
  <si>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</si>
  <si>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</si>
  <si>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</si>
  <si>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</si>
  <si>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</si>
  <si>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</si>
  <si>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</si>
  <si>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</si>
  <si>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</si>
  <si>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</si>
  <si>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</si>
  <si>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</si>
  <si>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</si>
  <si>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</si>
  <si>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</si>
  <si>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</si>
  <si>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</si>
  <si>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</si>
  <si>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</si>
  <si>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</si>
  <si>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</si>
  <si>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</si>
  <si>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</si>
  <si>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</si>
  <si>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</si>
  <si>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</si>
  <si>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</si>
  <si>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</si>
  <si>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</si>
  <si>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</si>
  <si>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</si>
  <si>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</si>
  <si>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</si>
  <si>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</si>
  <si>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</si>
  <si>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</si>
  <si>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</si>
  <si>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</si>
  <si>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</si>
  <si>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</si>
  <si>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</si>
  <si>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</si>
  <si>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</si>
  <si>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</si>
  <si>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</si>
  <si>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</si>
  <si>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</si>
  <si>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</si>
  <si>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</si>
  <si>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</si>
  <si>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</si>
  <si>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</si>
  <si>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</si>
  <si>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</si>
  <si>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</si>
  <si>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</si>
  <si>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</si>
  <si>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</si>
  <si>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</si>
  <si>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</si>
  <si>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</si>
  <si>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</si>
  <si>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</si>
  <si>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</si>
  <si>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</si>
  <si>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</si>
  <si>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</si>
  <si>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</si>
  <si>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</si>
  <si>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</si>
  <si>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</si>
  <si>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</si>
  <si>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</si>
  <si>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</si>
  <si>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</si>
  <si>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</si>
  <si>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</si>
  <si>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</si>
  <si>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</si>
  <si>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</si>
  <si>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</si>
  <si>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</si>
  <si>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</si>
  <si>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</si>
  <si>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</si>
  <si>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</si>
  <si>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</si>
  <si>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</si>
  <si>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</si>
  <si>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</si>
  <si>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</si>
  <si>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</si>
  <si>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</si>
  <si>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</si>
  <si>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</si>
  <si>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</si>
  <si>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</si>
  <si>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</si>
  <si>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</si>
  <si>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</si>
  <si>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</si>
  <si>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</si>
  <si>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</si>
  <si>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</si>
  <si>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</si>
  <si>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</si>
  <si>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</si>
  <si>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</si>
  <si>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</si>
  <si>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</si>
  <si>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</si>
  <si>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</si>
  <si>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</si>
  <si>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</si>
  <si>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</si>
  <si>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</si>
  <si>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</si>
  <si>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</si>
  <si>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</si>
  <si>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</si>
  <si>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</si>
  <si>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</si>
  <si>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</si>
  <si>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</si>
  <si>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</si>
  <si>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</si>
  <si>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</si>
  <si>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</si>
  <si>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</si>
  <si>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</si>
  <si>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</si>
  <si>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</si>
  <si>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</si>
  <si>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</si>
  <si>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</si>
  <si>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</si>
  <si>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</si>
  <si>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</si>
  <si>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</si>
  <si>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</si>
  <si>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</si>
  <si>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</si>
  <si>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</si>
  <si>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</si>
  <si>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</si>
  <si>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</si>
  <si>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</si>
  <si>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</si>
  <si>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</si>
  <si>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</si>
  <si>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</si>
  <si>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</si>
  <si>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</si>
  <si>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</si>
  <si>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</si>
  <si>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</si>
  <si>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</si>
  <si>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</si>
  <si>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</si>
  <si>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</si>
  <si>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</si>
  <si>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</si>
  <si>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</si>
  <si>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</si>
  <si>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</si>
  <si>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</si>
  <si>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</si>
  <si>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</si>
  <si>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</si>
  <si>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</si>
  <si>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</si>
  <si>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</si>
  <si>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</si>
  <si>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</si>
  <si>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</si>
  <si>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</si>
  <si>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</si>
  <si>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</si>
  <si>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</si>
  <si>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</si>
  <si>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</si>
  <si>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</si>
  <si>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</si>
  <si>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</si>
  <si>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</si>
  <si>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</si>
  <si>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</si>
  <si>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</si>
  <si>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</si>
  <si>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</si>
  <si>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</si>
  <si>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</si>
  <si>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</si>
  <si>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</si>
  <si>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</si>
  <si>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</si>
  <si>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</si>
  <si>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</si>
  <si>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</si>
  <si>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</si>
  <si>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</si>
  <si>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</si>
  <si>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</si>
  <si>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</si>
  <si>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</si>
  <si>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</si>
  <si>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</si>
  <si>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</si>
  <si>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</si>
  <si>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</si>
  <si>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</si>
  <si>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</si>
  <si>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</si>
  <si>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</si>
  <si>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</si>
  <si>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</si>
  <si>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</si>
  <si>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</si>
  <si>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</si>
  <si>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</si>
  <si>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</si>
  <si>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</si>
  <si>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</si>
  <si>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</si>
  <si>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</si>
  <si>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</si>
  <si>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</si>
  <si>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</si>
  <si>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</si>
  <si>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</si>
  <si>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</si>
  <si>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</si>
  <si>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</si>
  <si>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</si>
  <si>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</si>
  <si>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</si>
  <si>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</si>
  <si>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</si>
  <si>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</si>
  <si>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</si>
  <si>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</si>
  <si>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</si>
  <si>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</si>
  <si>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</si>
  <si>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</si>
  <si>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</si>
  <si>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</si>
  <si>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</si>
  <si>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</si>
  <si>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</si>
  <si>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</si>
  <si>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</si>
  <si>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</si>
  <si>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</si>
  <si>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</si>
  <si>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</si>
  <si>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</si>
  <si>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</si>
  <si>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</si>
  <si>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</si>
  <si>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</si>
  <si>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</si>
  <si>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</si>
  <si>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</si>
  <si>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</si>
  <si>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</si>
  <si>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</si>
  <si>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</si>
  <si>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</si>
  <si>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</si>
  <si>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</si>
  <si>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</si>
  <si>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</si>
  <si>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</si>
  <si>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</si>
  <si>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</si>
  <si>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</si>
  <si>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</si>
  <si>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</si>
  <si>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</si>
  <si>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</si>
  <si>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</si>
  <si>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</si>
  <si>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</si>
  <si>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</si>
  <si>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</si>
  <si>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</si>
  <si>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</si>
  <si>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</si>
  <si>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</si>
  <si>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</si>
  <si>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</si>
  <si>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</si>
  <si>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</si>
  <si>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</si>
  <si>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</si>
  <si>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</si>
  <si>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</si>
  <si>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</si>
  <si>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</si>
  <si>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</si>
  <si>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</si>
  <si>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</si>
  <si>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</si>
  <si>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</si>
  <si>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</si>
  <si>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</si>
  <si>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</si>
  <si>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</si>
  <si>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</si>
  <si>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</si>
  <si>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</si>
  <si>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</si>
  <si>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</si>
  <si>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</si>
  <si>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</si>
  <si>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</si>
  <si>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</si>
  <si>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</si>
  <si>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</si>
  <si>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</si>
  <si>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</si>
  <si>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</si>
  <si>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</si>
  <si>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</si>
  <si>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</si>
  <si>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</si>
  <si>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</si>
  <si>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</si>
  <si>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</si>
  <si>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</si>
  <si>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</si>
  <si>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</si>
  <si>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</si>
  <si>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</si>
  <si>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</si>
  <si>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</si>
  <si>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</si>
  <si>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</si>
  <si>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</si>
  <si>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</si>
  <si>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</si>
  <si>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</si>
  <si>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</si>
  <si>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</si>
  <si>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</si>
  <si>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</si>
  <si>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</si>
  <si>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</si>
  <si>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</si>
  <si>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</si>
  <si>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</si>
  <si>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</si>
  <si>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</si>
  <si>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</si>
  <si>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</si>
  <si>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</si>
  <si>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</si>
  <si>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</si>
  <si>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</si>
  <si>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</si>
  <si>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</si>
  <si>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</si>
  <si>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</si>
  <si>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</si>
  <si>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</si>
  <si>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</si>
  <si>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</si>
  <si>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</si>
  <si>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</si>
  <si>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</si>
  <si>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</si>
  <si>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</si>
  <si>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</si>
  <si>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</si>
  <si>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</si>
  <si>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</si>
  <si>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</si>
  <si>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</si>
  <si>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</si>
  <si>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</si>
  <si>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</si>
  <si>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</si>
  <si>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</si>
  <si>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</si>
  <si>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</si>
  <si>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</si>
  <si>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</si>
  <si>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</si>
  <si>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</si>
  <si>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</si>
  <si>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</si>
  <si>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</si>
  <si>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</si>
  <si>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</si>
  <si>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</si>
  <si>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</si>
  <si>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</si>
  <si>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</si>
  <si>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</si>
  <si>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</si>
  <si>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</si>
  <si>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</si>
  <si>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</si>
  <si>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</si>
  <si>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</si>
  <si>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</si>
  <si>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</si>
  <si>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</si>
  <si>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</si>
  <si>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</si>
  <si>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</si>
  <si>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</si>
  <si>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</si>
  <si>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</si>
  <si>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</si>
  <si>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</si>
  <si>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</si>
  <si>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</si>
  <si>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</si>
  <si>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</si>
  <si>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</si>
  <si>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</si>
  <si>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</si>
  <si>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</si>
  <si>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</si>
  <si>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</si>
  <si>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</si>
  <si>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</si>
  <si>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</si>
  <si>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</si>
  <si>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</si>
  <si>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</si>
  <si>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</si>
  <si>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</si>
  <si>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</si>
  <si>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</si>
  <si>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</si>
  <si>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</si>
  <si>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</si>
  <si>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</si>
  <si>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</si>
  <si>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</si>
  <si>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</si>
  <si>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</si>
  <si>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</si>
  <si>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</si>
  <si>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</si>
  <si>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</si>
  <si>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</si>
  <si>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</si>
  <si>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</si>
  <si>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</si>
  <si>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</si>
  <si>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</si>
  <si>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</si>
  <si>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</si>
  <si>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</si>
  <si>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</si>
  <si>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</si>
  <si>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</si>
  <si>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</si>
  <si>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</si>
  <si>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</si>
  <si>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</si>
  <si>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</si>
  <si>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</si>
  <si>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</si>
  <si>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</si>
  <si>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</si>
  <si>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</si>
  <si>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</si>
  <si>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</si>
  <si>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</si>
  <si>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</si>
  <si>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</si>
  <si>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</si>
  <si>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</si>
  <si>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</si>
  <si>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</si>
  <si>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</si>
  <si>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</si>
  <si>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</si>
  <si>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</si>
  <si>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</si>
  <si>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</si>
  <si>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</si>
  <si>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</si>
  <si>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</si>
  <si>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</si>
  <si>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</si>
  <si>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</si>
  <si>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</si>
  <si>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</si>
  <si>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</si>
  <si>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</si>
  <si>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</si>
  <si>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</si>
  <si>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</si>
  <si>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</si>
  <si>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</si>
  <si>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</si>
  <si>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</si>
  <si>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</si>
  <si>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</si>
  <si>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</si>
  <si>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</si>
  <si>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</si>
  <si>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</si>
  <si>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</si>
  <si>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</si>
  <si>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</si>
  <si>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</si>
  <si>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</si>
  <si>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</si>
  <si>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</si>
  <si>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</si>
  <si>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</si>
  <si>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</si>
  <si>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</si>
  <si>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</si>
  <si>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</si>
  <si>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</si>
  <si>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</si>
  <si>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</si>
  <si>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</si>
  <si>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</si>
  <si>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</si>
  <si>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</si>
  <si>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</si>
  <si>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</si>
  <si>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</si>
  <si>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</si>
  <si>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</si>
  <si>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</si>
  <si>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</si>
  <si>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</si>
  <si>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</si>
  <si>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</si>
  <si>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</si>
  <si>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</si>
  <si>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</si>
  <si>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</si>
  <si>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</si>
  <si>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</si>
  <si>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</si>
  <si>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</si>
  <si>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</si>
  <si>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</si>
  <si>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</si>
  <si>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</si>
  <si>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</si>
  <si>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</si>
  <si>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</si>
  <si>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</si>
  <si>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</si>
  <si>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</si>
  <si>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</si>
  <si>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</si>
  <si>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</si>
  <si>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</si>
  <si>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</si>
  <si>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</si>
  <si>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</si>
  <si>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</si>
  <si>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</si>
  <si>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</si>
  <si>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</si>
  <si>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</si>
  <si>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</si>
  <si>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</si>
  <si>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</si>
  <si>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</si>
  <si>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</si>
  <si>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</si>
  <si>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</si>
  <si>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</si>
  <si>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</si>
  <si>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</si>
  <si>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</si>
  <si>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</si>
  <si>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</si>
  <si>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</si>
  <si>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</si>
  <si>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</si>
  <si>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</si>
  <si>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</si>
  <si>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</si>
  <si>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</si>
  <si>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</si>
  <si>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</si>
  <si>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</si>
  <si>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</si>
  <si>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</si>
  <si>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</si>
  <si>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</si>
  <si>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</si>
  <si>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</si>
  <si>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</si>
  <si>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</si>
  <si>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</si>
  <si>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</si>
  <si>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</si>
  <si>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</si>
  <si>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</si>
  <si>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</si>
  <si>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</si>
  <si>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</si>
  <si>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</si>
  <si>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</si>
  <si>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</si>
  <si>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</si>
  <si>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</si>
  <si>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</si>
  <si>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</si>
  <si>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</si>
  <si>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</si>
  <si>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</si>
  <si>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</si>
  <si>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</si>
  <si>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</si>
  <si>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</si>
  <si>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</si>
  <si>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</si>
  <si>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</si>
  <si>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</si>
  <si>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</si>
  <si>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</si>
  <si>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</si>
  <si>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</si>
  <si>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</si>
  <si>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</si>
  <si>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</si>
  <si>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</si>
  <si>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</si>
  <si>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</si>
  <si>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</si>
  <si>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</si>
  <si>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</si>
  <si>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</si>
  <si>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</si>
  <si>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</si>
  <si>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</si>
  <si>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</si>
  <si>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</si>
  <si>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</si>
  <si>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</si>
  <si>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</si>
  <si>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</si>
  <si>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</si>
  <si>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</si>
  <si>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</si>
  <si>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</si>
  <si>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</si>
  <si>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</si>
  <si>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</si>
  <si>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</si>
  <si>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</si>
  <si>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</si>
  <si>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</si>
  <si>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</si>
  <si>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</si>
  <si>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</si>
  <si>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</si>
  <si>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</si>
  <si>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</si>
  <si>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</si>
  <si>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</si>
  <si>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</si>
  <si>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</si>
  <si>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</si>
  <si>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</si>
  <si>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</si>
  <si>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</si>
  <si>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</si>
  <si>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</si>
  <si>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</si>
  <si>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</si>
  <si>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</si>
  <si>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</si>
  <si>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</si>
  <si>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</si>
  <si>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</si>
  <si>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</si>
  <si>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</si>
  <si>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</si>
  <si>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</si>
  <si>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</si>
  <si>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</si>
  <si>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</si>
  <si>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</si>
  <si>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</si>
  <si>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</si>
  <si>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</si>
  <si>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</si>
  <si>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</si>
  <si>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</si>
  <si>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</si>
  <si>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</si>
  <si>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</si>
  <si>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</si>
  <si>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</si>
  <si>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</si>
  <si>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</si>
  <si>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</si>
  <si>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</si>
  <si>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</si>
  <si>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</si>
  <si>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</si>
  <si>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</si>
  <si>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</si>
  <si>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</si>
  <si>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</si>
  <si>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</si>
  <si>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</si>
  <si>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</si>
  <si>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</si>
  <si>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</si>
  <si>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</si>
  <si>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</si>
  <si>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</si>
  <si>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</si>
  <si>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</si>
  <si>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</si>
  <si>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</si>
  <si>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</si>
  <si>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</si>
  <si>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</si>
  <si>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</si>
  <si>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</si>
  <si>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</si>
  <si>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</si>
  <si>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</si>
  <si>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</si>
  <si>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</si>
  <si>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</si>
  <si>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</si>
  <si>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</si>
  <si>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</si>
  <si>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</si>
  <si>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</si>
  <si>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</si>
  <si>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</si>
  <si>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</si>
  <si>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</si>
  <si>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</si>
  <si>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</si>
  <si>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</si>
  <si>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</si>
  <si>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</si>
  <si>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</si>
  <si>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</si>
  <si>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</si>
  <si>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</si>
  <si>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</si>
  <si>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</si>
  <si>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</si>
  <si>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</si>
  <si>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</si>
  <si>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</si>
  <si>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</si>
  <si>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</si>
  <si>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</si>
  <si>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</si>
  <si>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</si>
  <si>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</si>
  <si>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</si>
  <si>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</si>
  <si>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</si>
  <si>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</si>
  <si>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</si>
  <si>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</si>
  <si>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</si>
  <si>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</si>
  <si>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</si>
  <si>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</si>
  <si>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</si>
  <si>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</si>
  <si>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</si>
  <si>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</si>
  <si>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</si>
  <si>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</si>
  <si>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</si>
  <si>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</si>
  <si>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</si>
  <si>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</si>
  <si>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</si>
  <si>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</si>
  <si>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</si>
  <si>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</si>
  <si>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</si>
  <si>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</si>
  <si>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</si>
  <si>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</si>
  <si>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</si>
  <si>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</si>
  <si>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</si>
  <si>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</si>
  <si>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</si>
  <si>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</si>
  <si>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</si>
  <si>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</si>
  <si>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</si>
  <si>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</si>
  <si>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</si>
  <si>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</si>
  <si>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</si>
  <si>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</si>
  <si>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</si>
  <si>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</si>
  <si>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</si>
  <si>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</si>
  <si>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</si>
  <si>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</si>
  <si>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</si>
  <si>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</si>
  <si>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</si>
  <si>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</si>
  <si>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</si>
  <si>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</si>
  <si>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</si>
  <si>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</si>
  <si>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</si>
  <si>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</si>
  <si>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</si>
  <si>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</si>
  <si>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</si>
  <si>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</si>
  <si>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</si>
  <si>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</si>
  <si>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</si>
  <si>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</si>
  <si>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</si>
  <si>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</si>
  <si>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</si>
  <si>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</si>
  <si>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</si>
  <si>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</si>
  <si>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</si>
  <si>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</si>
  <si>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</si>
  <si>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</si>
  <si>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</si>
  <si>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</si>
  <si>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</si>
  <si>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</si>
  <si>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</si>
  <si>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</si>
  <si>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</si>
  <si>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</si>
  <si>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</si>
  <si>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</si>
  <si>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</si>
  <si>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</si>
  <si>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</si>
  <si>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</si>
  <si>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</si>
  <si>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</si>
  <si>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</si>
  <si>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</si>
  <si>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</si>
  <si>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</si>
  <si>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</si>
  <si>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</si>
  <si>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</si>
  <si>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</si>
  <si>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</si>
  <si>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</si>
  <si>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</si>
  <si>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</si>
  <si>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</si>
  <si>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</si>
  <si>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</si>
  <si>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</si>
  <si>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</si>
  <si>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</si>
  <si>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</si>
  <si>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</si>
  <si>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</si>
  <si>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</si>
  <si>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</si>
  <si>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</si>
  <si>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</si>
  <si>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</si>
  <si>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</si>
  <si>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</si>
  <si>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</si>
  <si>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</si>
  <si>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</si>
  <si>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</si>
  <si>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</si>
  <si>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</si>
  <si>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</si>
  <si>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</si>
  <si>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</si>
  <si>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</si>
  <si>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</si>
  <si>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</si>
  <si>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</si>
  <si>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</si>
  <si>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</si>
  <si>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</si>
  <si>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</si>
  <si>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</si>
  <si>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</si>
  <si>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</si>
  <si>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</si>
  <si>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</si>
  <si>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</si>
  <si>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</si>
  <si>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</si>
  <si>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</si>
  <si>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</si>
  <si>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</si>
  <si>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</si>
  <si>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</si>
  <si>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</si>
  <si>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</si>
  <si>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</si>
  <si>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</si>
  <si>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</si>
  <si>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</si>
  <si>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</si>
  <si>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</si>
  <si>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</si>
  <si>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</si>
  <si>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</si>
  <si>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</si>
  <si>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</si>
  <si>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</si>
  <si>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</si>
  <si>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</si>
  <si>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</si>
  <si>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</si>
  <si>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</si>
  <si>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</si>
  <si>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</si>
  <si>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</si>
  <si>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</si>
  <si>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</si>
  <si>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</si>
  <si>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</si>
  <si>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</si>
  <si>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</si>
  <si>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</si>
  <si>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</si>
  <si>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</si>
  <si>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</si>
  <si>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</si>
  <si>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</si>
  <si>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</si>
  <si>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</si>
  <si>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</si>
  <si>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</si>
  <si>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</si>
  <si>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</si>
  <si>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</si>
  <si>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</si>
  <si>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</si>
  <si>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</si>
  <si>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</si>
  <si>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</si>
  <si>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</si>
  <si>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</si>
  <si>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</si>
  <si>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</si>
  <si>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</si>
  <si>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</si>
  <si>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</si>
  <si>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</si>
  <si>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</si>
  <si>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</si>
  <si>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</si>
  <si>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</si>
  <si>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</si>
  <si>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</si>
  <si>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</si>
  <si>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</si>
  <si>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</si>
  <si>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</si>
  <si>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</si>
  <si>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</si>
  <si>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</si>
  <si>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</si>
  <si>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</si>
  <si>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</si>
  <si>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</si>
  <si>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</si>
  <si>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</si>
  <si>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</si>
  <si>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</si>
  <si>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</si>
  <si>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</si>
  <si>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</si>
  <si>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</si>
  <si>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</si>
  <si>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</si>
  <si>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</si>
  <si>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</si>
  <si>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</si>
  <si>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</si>
  <si>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</si>
  <si>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</si>
  <si>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</si>
  <si>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</si>
  <si>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</si>
  <si>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</si>
  <si>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</si>
  <si>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</si>
  <si>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</si>
  <si>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</si>
  <si>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</si>
  <si>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</si>
  <si>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</si>
  <si>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</si>
  <si>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</si>
  <si>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</si>
  <si>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</si>
  <si>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</si>
  <si>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</si>
  <si>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</si>
  <si>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</si>
  <si>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</si>
  <si>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</si>
  <si>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</si>
  <si>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</si>
  <si>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</si>
  <si>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</si>
  <si>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</si>
  <si>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</si>
  <si>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</si>
  <si>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</si>
  <si>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</si>
  <si>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</si>
  <si>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</si>
  <si>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</si>
  <si>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</si>
  <si>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</si>
  <si>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</si>
  <si>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</si>
  <si>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</si>
  <si>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</si>
  <si>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</si>
  <si>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</si>
  <si>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</si>
  <si>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</si>
  <si>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</si>
  <si>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</si>
  <si>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</si>
  <si>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</si>
  <si>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</si>
  <si>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</si>
  <si>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</si>
  <si>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</si>
  <si>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</si>
  <si>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</si>
  <si>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</si>
  <si>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</si>
  <si>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</si>
  <si>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</si>
  <si>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</si>
  <si>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</si>
  <si>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</si>
  <si>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</si>
  <si>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</si>
  <si>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</si>
  <si>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</si>
  <si>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</si>
  <si>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</si>
  <si>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</si>
  <si>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</si>
  <si>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</si>
  <si>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</si>
  <si>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</si>
  <si>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</si>
  <si>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</si>
  <si>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</si>
  <si>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</si>
  <si>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</si>
  <si>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</si>
  <si>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</si>
  <si>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</si>
  <si>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</si>
  <si>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</si>
  <si>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</si>
  <si>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</si>
  <si>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</si>
  <si>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</si>
  <si>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</si>
  <si>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</si>
  <si>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</si>
  <si>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</si>
  <si>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</si>
  <si>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</si>
  <si>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</si>
  <si>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</si>
  <si>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</si>
  <si>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</si>
  <si>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</si>
  <si>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</si>
  <si>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</si>
  <si>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</si>
  <si>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</si>
  <si>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</si>
  <si>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</si>
  <si>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</si>
  <si>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</si>
  <si>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</si>
  <si>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</si>
  <si>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</si>
  <si>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</si>
  <si>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</si>
  <si>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</si>
  <si>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</si>
  <si>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</si>
  <si>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</si>
  <si>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</si>
  <si>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</si>
  <si>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</si>
  <si>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</si>
  <si>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</si>
  <si>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</si>
  <si>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</si>
  <si>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</si>
  <si>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</si>
  <si>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</si>
  <si>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</si>
  <si>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</si>
  <si>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</si>
  <si>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</si>
  <si>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</si>
  <si>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</si>
  <si>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</si>
  <si>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</si>
  <si>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</si>
  <si>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</si>
  <si>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</si>
  <si>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</si>
  <si>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</si>
  <si>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</si>
  <si>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</si>
  <si>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</si>
  <si>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</si>
  <si>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</si>
  <si>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</si>
  <si>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</si>
  <si>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</si>
  <si>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</si>
  <si>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</si>
  <si>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</si>
  <si>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</si>
  <si>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</si>
  <si>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</si>
  <si>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</si>
  <si>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</si>
  <si>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</si>
  <si>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</si>
  <si>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</si>
  <si>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</si>
  <si>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</si>
  <si>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</si>
  <si>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</si>
  <si>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</si>
  <si>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</si>
  <si>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</si>
  <si>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</si>
  <si>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</si>
  <si>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</si>
  <si>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</si>
  <si>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</si>
  <si>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</si>
  <si>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</si>
  <si>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</si>
  <si>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</si>
  <si>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</si>
  <si>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</si>
  <si>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</si>
  <si>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</si>
  <si>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</si>
  <si>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</si>
  <si>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</si>
  <si>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</si>
  <si>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</si>
  <si>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</si>
  <si>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</si>
  <si>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</si>
  <si>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</si>
  <si>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</si>
  <si>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</si>
  <si>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</si>
  <si>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</si>
  <si>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</si>
  <si>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</si>
  <si>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</si>
  <si>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</si>
  <si>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</si>
  <si>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</si>
  <si>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</si>
  <si>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</si>
  <si>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</si>
  <si>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</si>
  <si>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</si>
  <si>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</si>
  <si>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</si>
  <si>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</si>
  <si>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</si>
  <si>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</si>
  <si>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</si>
  <si>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</si>
  <si>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</si>
  <si>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</si>
  <si>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</si>
  <si>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</si>
  <si>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</si>
  <si>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</si>
  <si>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</si>
  <si>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</si>
  <si>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</si>
  <si>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</si>
  <si>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</si>
  <si>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</si>
  <si>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</si>
  <si>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</si>
  <si>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</si>
  <si>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</si>
  <si>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</si>
  <si>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</si>
  <si>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</si>
  <si>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</si>
  <si>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</si>
  <si>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</si>
  <si>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</si>
  <si>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</si>
  <si>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</si>
  <si>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</si>
  <si>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</si>
  <si>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</si>
  <si>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</si>
  <si>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</si>
  <si>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</si>
  <si>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</si>
  <si>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</si>
  <si>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</si>
  <si>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</si>
  <si>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</si>
  <si>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</si>
  <si>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</si>
  <si>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</si>
  <si>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</si>
  <si>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</si>
  <si>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</si>
  <si>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</si>
  <si>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</si>
  <si>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</si>
  <si>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</si>
  <si>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</si>
  <si>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</si>
  <si>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</si>
  <si>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</si>
  <si>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</si>
  <si>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</si>
  <si>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</si>
  <si>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</si>
  <si>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</si>
  <si>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</si>
  <si>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</si>
  <si>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</si>
  <si>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</si>
  <si>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</si>
  <si>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</si>
  <si>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</si>
  <si>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</si>
  <si>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</si>
  <si>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</si>
  <si>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</si>
  <si>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</si>
  <si>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</si>
  <si>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</si>
  <si>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</si>
  <si>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</si>
  <si>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</si>
  <si>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</si>
  <si>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</si>
  <si>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</si>
  <si>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</si>
  <si>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</si>
  <si>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</si>
  <si>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</si>
  <si>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</si>
  <si>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</si>
  <si>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</si>
  <si>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</si>
  <si>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</si>
  <si>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</si>
  <si>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</si>
  <si>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</si>
  <si>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</si>
  <si>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</si>
  <si>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</si>
  <si>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</si>
  <si>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</si>
  <si>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</si>
  <si>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</si>
  <si>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</si>
  <si>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</si>
  <si>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</si>
  <si>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</si>
  <si>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</si>
  <si>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</si>
  <si>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</si>
  <si>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</si>
  <si>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</si>
  <si>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</si>
  <si>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</si>
  <si>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</si>
  <si>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</si>
  <si>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</si>
  <si>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</si>
  <si>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</si>
  <si>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</si>
  <si>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</si>
  <si>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</si>
  <si>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</si>
  <si>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</si>
  <si>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</si>
  <si>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</si>
  <si>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</si>
  <si>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</si>
  <si>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</si>
  <si>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</si>
  <si>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</si>
  <si>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</si>
  <si>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</si>
  <si>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</si>
  <si>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</si>
  <si>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</si>
  <si>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</si>
  <si>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</si>
  <si>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</si>
  <si>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</si>
  <si>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</si>
  <si>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</si>
  <si>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</si>
  <si>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</si>
  <si>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</si>
  <si>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</si>
  <si>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</si>
  <si>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</si>
  <si>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</si>
  <si>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</si>
  <si>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</si>
  <si>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</si>
  <si>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</si>
  <si>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</si>
  <si>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</si>
  <si>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</si>
  <si>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</si>
  <si>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</si>
  <si>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</si>
  <si>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</si>
  <si>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</si>
  <si>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</si>
  <si>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</si>
  <si>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</si>
  <si>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</si>
  <si>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</si>
  <si>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</si>
  <si>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</si>
  <si>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</si>
  <si>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</si>
  <si>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</si>
  <si>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</si>
  <si>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</si>
  <si>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</si>
  <si>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</si>
  <si>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</si>
  <si>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</si>
  <si>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</si>
  <si>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</si>
  <si>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</si>
  <si>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</si>
  <si>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</si>
  <si>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</si>
  <si>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</si>
  <si>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</si>
  <si>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</si>
  <si>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</si>
  <si>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</si>
  <si>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</si>
  <si>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</si>
  <si>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</si>
  <si>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</si>
  <si>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</si>
  <si>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</si>
  <si>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</si>
  <si>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</si>
  <si>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</si>
  <si>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</si>
  <si>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</si>
  <si>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</si>
  <si>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</si>
  <si>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</si>
  <si>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</si>
  <si>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</si>
  <si>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</si>
  <si>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</si>
  <si>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</si>
  <si>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</si>
  <si>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</si>
  <si>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</si>
  <si>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</si>
  <si>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</si>
  <si>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</si>
  <si>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</si>
  <si>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</si>
  <si>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</si>
  <si>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</si>
  <si>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</si>
  <si>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</si>
  <si>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</si>
  <si>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</si>
  <si>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</si>
  <si>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</si>
  <si>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</si>
  <si>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</si>
  <si>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</si>
  <si>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</si>
  <si>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</si>
  <si>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</si>
  <si>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</si>
  <si>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</si>
  <si>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</si>
  <si>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</si>
  <si>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</si>
  <si>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</si>
  <si>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</si>
  <si>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</si>
  <si>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</si>
  <si>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</si>
  <si>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</si>
  <si>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</si>
  <si>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</si>
  <si>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</si>
  <si>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</si>
  <si>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</si>
  <si>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</si>
  <si>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</si>
  <si>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</si>
  <si>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</si>
  <si>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</si>
  <si>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</si>
  <si>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</si>
  <si>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</si>
  <si>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</si>
  <si>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</si>
  <si>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</si>
  <si>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</si>
  <si>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</si>
  <si>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</si>
  <si>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</si>
  <si>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</si>
  <si>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</si>
  <si>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</si>
  <si>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</si>
  <si>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</si>
  <si>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</si>
  <si>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</si>
  <si>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</si>
  <si>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</si>
  <si>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</si>
  <si>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</si>
  <si>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</si>
  <si>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</si>
  <si>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</si>
  <si>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</si>
  <si>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</si>
  <si>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</si>
  <si>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</si>
  <si>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</si>
  <si>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</si>
  <si>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</si>
  <si>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</si>
  <si>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</si>
  <si>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</si>
  <si>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</si>
  <si>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</si>
  <si>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</si>
  <si>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</si>
  <si>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</si>
  <si>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</si>
  <si>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</si>
  <si>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</si>
  <si>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</si>
  <si>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</si>
  <si>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</si>
  <si>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</si>
  <si>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</si>
  <si>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</si>
  <si>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</si>
  <si>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</si>
  <si>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</si>
  <si>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</si>
  <si>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</si>
  <si>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</si>
  <si>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</si>
  <si>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</si>
  <si>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</si>
  <si>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</si>
  <si>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</si>
  <si>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</si>
  <si>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</si>
  <si>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</si>
  <si>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</si>
  <si>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</si>
  <si>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</si>
  <si>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</si>
  <si>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</si>
  <si>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</si>
  <si>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</si>
  <si>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</si>
  <si>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</si>
  <si>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</si>
  <si>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</si>
  <si>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</si>
  <si>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</si>
  <si>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</si>
  <si>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</si>
  <si>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</si>
  <si>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</si>
  <si>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</si>
  <si>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</si>
  <si>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</si>
  <si>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</si>
  <si>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</si>
  <si>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</si>
  <si>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</si>
  <si>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</si>
  <si>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</si>
  <si>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</si>
  <si>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</si>
  <si>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</si>
  <si>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</si>
  <si>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</si>
  <si>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</si>
  <si>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</si>
  <si>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</si>
  <si>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</si>
  <si>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</si>
  <si>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</si>
  <si>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</si>
  <si>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</si>
  <si>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</si>
  <si>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</si>
  <si>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</si>
  <si>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</si>
  <si>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</si>
  <si>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</si>
  <si>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</si>
  <si>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</si>
  <si>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</si>
  <si>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</si>
  <si>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</si>
  <si>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</si>
  <si>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</si>
  <si>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</si>
  <si>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</si>
  <si>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</si>
  <si>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</si>
  <si>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</si>
  <si>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</si>
  <si>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</si>
  <si>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</si>
  <si>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</si>
  <si>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</si>
  <si>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</si>
  <si>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</si>
  <si>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</si>
  <si>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</si>
  <si>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</si>
  <si>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</si>
  <si>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</si>
  <si>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</si>
  <si>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</si>
  <si>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</si>
  <si>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</si>
  <si>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</si>
  <si>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</si>
  <si>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</si>
  <si>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</si>
  <si>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</si>
  <si>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</si>
  <si>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</si>
  <si>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</si>
  <si>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</si>
  <si>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</si>
  <si>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</si>
  <si>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</si>
  <si>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</si>
  <si>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</si>
  <si>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</si>
  <si>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</si>
  <si>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</si>
  <si>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</si>
  <si>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</si>
  <si>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</si>
  <si>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</si>
  <si>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</si>
  <si>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</si>
  <si>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</si>
  <si>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</si>
  <si>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</si>
  <si>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</si>
  <si>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</si>
  <si>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</si>
  <si>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</si>
  <si>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</si>
  <si>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</si>
  <si>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</si>
  <si>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</si>
  <si>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</si>
  <si>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</si>
  <si>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</si>
  <si>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</si>
  <si>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</si>
  <si>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</si>
  <si>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</si>
  <si>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</si>
  <si>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</si>
  <si>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</si>
  <si>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</si>
  <si>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</si>
  <si>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</si>
  <si>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</si>
  <si>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</si>
  <si>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</si>
  <si>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</si>
  <si>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</si>
  <si>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</si>
  <si>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</si>
  <si>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</si>
  <si>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</si>
  <si>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</si>
  <si>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</si>
  <si>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</si>
  <si>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</si>
  <si>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</si>
  <si>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</si>
  <si>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</si>
  <si>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</si>
  <si>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</si>
  <si>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</si>
  <si>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</si>
  <si>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</si>
  <si>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</si>
  <si>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</si>
  <si>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</si>
  <si>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</si>
  <si>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</si>
  <si>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</si>
  <si>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</si>
  <si>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</si>
  <si>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</si>
  <si>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</si>
  <si>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</si>
  <si>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</si>
  <si>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</si>
  <si>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</si>
  <si>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</si>
  <si>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</si>
  <si>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</si>
  <si>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</si>
  <si>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</si>
  <si>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</si>
  <si>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</si>
  <si>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</si>
  <si>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</si>
  <si>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</si>
  <si>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</si>
  <si>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</si>
  <si>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</si>
  <si>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</si>
  <si>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</si>
  <si>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</si>
  <si>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</si>
  <si>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</si>
  <si>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</si>
  <si>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</si>
  <si>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</si>
  <si>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</si>
  <si>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</si>
  <si>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</si>
  <si>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</si>
  <si>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</si>
  <si>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</si>
  <si>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</si>
  <si>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</si>
  <si>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</si>
  <si>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</si>
  <si>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</si>
  <si>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</si>
  <si>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</si>
  <si>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</si>
  <si>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</si>
  <si>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</si>
  <si>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</si>
  <si>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</si>
  <si>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</si>
  <si>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</si>
  <si>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</si>
  <si>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</si>
  <si>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</si>
  <si>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</si>
  <si>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</si>
  <si>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</si>
  <si>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</si>
  <si>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</si>
  <si>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</si>
  <si>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</si>
  <si>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</si>
  <si>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</si>
  <si>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</si>
  <si>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</si>
  <si>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</si>
  <si>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</si>
  <si>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</si>
  <si>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</si>
  <si>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</si>
  <si>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</si>
  <si>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</si>
  <si>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</si>
  <si>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</si>
  <si>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</si>
  <si>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</si>
  <si>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</si>
  <si>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</si>
  <si>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</si>
  <si>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</si>
  <si>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</si>
  <si>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</si>
  <si>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</si>
  <si>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</si>
  <si>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</si>
  <si>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</si>
  <si>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</si>
  <si>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</si>
  <si>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</si>
  <si>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</si>
  <si>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</si>
  <si>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</si>
  <si>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</si>
  <si>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</si>
  <si>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</si>
  <si>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</si>
  <si>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</si>
  <si>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</si>
  <si>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</si>
  <si>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</si>
  <si>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</si>
  <si>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</si>
  <si>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</si>
  <si>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</si>
  <si>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</si>
  <si>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</si>
  <si>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</si>
  <si>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</si>
  <si>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</si>
  <si>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</si>
  <si>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</si>
  <si>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</si>
  <si>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</si>
  <si>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</si>
  <si>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</si>
  <si>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</si>
  <si>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</si>
  <si>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</si>
  <si>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</si>
  <si>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</si>
  <si>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</si>
  <si>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</si>
  <si>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</si>
  <si>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</si>
  <si>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</si>
  <si>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</si>
  <si>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</si>
  <si>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</si>
  <si>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</si>
  <si>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</si>
  <si>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</si>
  <si>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</si>
  <si>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</si>
  <si>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</si>
  <si>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</si>
  <si>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</si>
  <si>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</si>
  <si>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</si>
  <si>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</si>
  <si>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</si>
  <si>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</si>
  <si>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</si>
  <si>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</si>
  <si>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</si>
  <si>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</si>
  <si>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</si>
  <si>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</si>
  <si>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</si>
  <si>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</si>
  <si>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</si>
  <si>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</si>
  <si>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</si>
  <si>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</si>
  <si>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</si>
  <si>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</si>
  <si>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</si>
  <si>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</si>
  <si>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</si>
  <si>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</si>
  <si>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</si>
  <si>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</si>
  <si>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</si>
  <si>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</si>
  <si>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</si>
  <si>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</si>
  <si>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</si>
  <si>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</si>
  <si>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</si>
  <si>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</si>
  <si>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</si>
  <si>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</si>
  <si>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</si>
  <si>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</si>
  <si>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</si>
  <si>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</si>
  <si>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</si>
  <si>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</si>
  <si>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</si>
  <si>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</si>
  <si>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</si>
  <si>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</si>
  <si>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</si>
  <si>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</si>
  <si>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</si>
  <si>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</si>
  <si>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</si>
  <si>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</si>
  <si>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</si>
  <si>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</si>
  <si>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</si>
  <si>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</si>
  <si>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</si>
  <si>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</si>
  <si>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</si>
  <si>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</si>
  <si>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</si>
  <si>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</si>
  <si>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</si>
  <si>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</si>
  <si>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</si>
  <si>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</si>
  <si>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</si>
  <si>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</si>
  <si>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</si>
  <si>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</si>
  <si>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</si>
  <si>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</si>
  <si>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</si>
  <si>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</si>
  <si>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</si>
  <si>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</si>
  <si>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</si>
  <si>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</si>
  <si>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</si>
  <si>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</si>
  <si>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</si>
  <si>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</si>
  <si>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</si>
  <si>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</si>
  <si>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</si>
  <si>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</si>
  <si>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</si>
  <si>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</si>
  <si>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</si>
  <si>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</si>
  <si>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</si>
  <si>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</si>
  <si>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</si>
  <si>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</si>
  <si>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</si>
  <si>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</si>
  <si>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</si>
  <si>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</si>
  <si>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</si>
  <si>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</si>
  <si>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</si>
  <si>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</si>
  <si>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</si>
  <si>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</si>
  <si>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</si>
  <si>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</si>
  <si>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</si>
  <si>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</si>
  <si>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</si>
  <si>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</si>
  <si>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</si>
  <si>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</si>
  <si>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</si>
  <si>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</si>
  <si>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</si>
  <si>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</si>
  <si>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</si>
  <si>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</si>
  <si>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</si>
  <si>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</si>
  <si>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</si>
  <si>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</si>
  <si>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</si>
  <si>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</si>
  <si>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</si>
  <si>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</si>
  <si>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</si>
  <si>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</si>
  <si>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</si>
  <si>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</si>
  <si>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</si>
  <si>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</si>
  <si>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</si>
  <si>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</si>
  <si>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</si>
  <si>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</si>
  <si>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</si>
  <si>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</si>
  <si>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</si>
  <si>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</si>
  <si>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</si>
  <si>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</si>
  <si>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</si>
  <si>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</si>
  <si>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</si>
  <si>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</si>
  <si>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</si>
  <si>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</si>
  <si>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</si>
  <si>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</si>
  <si>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</si>
  <si>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</si>
  <si>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</si>
  <si>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</si>
  <si>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</si>
  <si>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</si>
  <si>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</si>
  <si>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</si>
  <si>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</si>
  <si>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</si>
  <si>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</si>
  <si>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</si>
  <si>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</si>
  <si>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</si>
  <si>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</si>
  <si>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</si>
  <si>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</si>
  <si>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</si>
  <si>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</si>
  <si>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</si>
  <si>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</si>
  <si>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</si>
  <si>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</si>
  <si>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</si>
  <si>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</si>
  <si>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</si>
  <si>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</si>
  <si>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</si>
  <si>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</si>
  <si>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</si>
  <si>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</si>
  <si>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</si>
  <si>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</si>
  <si>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</si>
  <si>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</si>
  <si>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</si>
  <si>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</si>
  <si>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</si>
  <si>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</si>
  <si>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</si>
  <si>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</si>
  <si>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</si>
  <si>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</si>
  <si>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</si>
  <si>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</si>
  <si>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</si>
  <si>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</si>
  <si>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</si>
  <si>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</si>
  <si>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</si>
  <si>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</si>
  <si>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</si>
  <si>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</si>
  <si>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</si>
  <si>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</si>
  <si>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</si>
  <si>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</si>
  <si>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</si>
  <si>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</si>
  <si>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</si>
  <si>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</si>
  <si>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</si>
  <si>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</si>
  <si>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</si>
  <si>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</si>
  <si>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</si>
  <si>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</si>
  <si>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</si>
  <si>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</si>
  <si>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</si>
  <si>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</si>
  <si>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</si>
  <si>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</si>
  <si>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</si>
  <si>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</si>
  <si>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</si>
  <si>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</si>
  <si>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</si>
  <si>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</si>
  <si>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</si>
  <si>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</si>
  <si>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</si>
  <si>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</si>
  <si>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</si>
  <si>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</si>
  <si>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</si>
  <si>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</si>
  <si>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</si>
  <si>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</si>
  <si>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</si>
  <si>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</si>
  <si>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</si>
  <si>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</si>
  <si>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</si>
  <si>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</si>
  <si>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</si>
  <si>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</si>
  <si>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</si>
  <si>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</si>
  <si>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</si>
  <si>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</si>
  <si>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</si>
  <si>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</si>
  <si>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</si>
  <si>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</si>
  <si>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</si>
  <si>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</si>
  <si>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</si>
  <si>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</si>
  <si>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</si>
  <si>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</si>
  <si>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</si>
  <si>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</si>
  <si>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</si>
  <si>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</si>
  <si>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</si>
  <si>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</si>
  <si>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</si>
  <si>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</si>
  <si>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</si>
  <si>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</si>
  <si>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</si>
  <si>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</si>
  <si>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</si>
  <si>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</si>
  <si>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</si>
  <si>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</si>
  <si>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</si>
  <si>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</si>
  <si>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</si>
  <si>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</si>
  <si>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</si>
  <si>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</si>
  <si>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</si>
  <si>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</si>
  <si>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</si>
  <si>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</si>
  <si>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</si>
  <si>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</si>
  <si>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</si>
  <si>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</si>
  <si>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</si>
  <si>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</si>
  <si>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</si>
  <si>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</si>
  <si>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</si>
  <si>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</si>
  <si>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</si>
  <si>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</si>
  <si>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</si>
  <si>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</si>
  <si>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</si>
  <si>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</si>
  <si>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</si>
  <si>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</si>
  <si>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</si>
  <si>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</si>
  <si>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</si>
  <si>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</si>
  <si>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</si>
  <si>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</si>
  <si>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</si>
  <si>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</si>
  <si>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</si>
  <si>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</si>
  <si>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</si>
  <si>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</si>
  <si>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</si>
  <si>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</si>
  <si>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</si>
  <si>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</si>
  <si>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</si>
  <si>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</si>
  <si>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</si>
  <si>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</si>
  <si>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</si>
  <si>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</si>
  <si>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</si>
  <si>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</si>
  <si>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</si>
  <si>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</si>
  <si>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</si>
  <si>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</si>
  <si>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</si>
  <si>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</si>
  <si>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</si>
  <si>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</si>
  <si>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</si>
  <si>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</si>
  <si>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</si>
  <si>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</si>
  <si>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</si>
  <si>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</si>
  <si>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</si>
  <si>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</si>
  <si>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</si>
  <si>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</si>
  <si>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</si>
  <si>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</si>
  <si>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</si>
  <si>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</si>
  <si>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</si>
  <si>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</si>
  <si>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</si>
  <si>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</si>
  <si>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</si>
  <si>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</si>
  <si>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</si>
  <si>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</si>
  <si>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</si>
  <si>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</si>
  <si>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</si>
  <si>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</si>
  <si>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</si>
  <si>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</si>
  <si>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</si>
  <si>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</si>
  <si>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</si>
  <si>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</si>
  <si>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</si>
  <si>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</si>
  <si>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</si>
  <si>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</si>
  <si>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</si>
  <si>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</si>
  <si>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</si>
  <si>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</si>
  <si>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</si>
  <si>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</si>
  <si>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</si>
  <si>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</si>
  <si>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</si>
  <si>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</si>
  <si>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</si>
  <si>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</si>
  <si>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</si>
  <si>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</si>
  <si>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</si>
  <si>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</si>
  <si>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</si>
  <si>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</si>
  <si>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</si>
  <si>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</si>
  <si>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</si>
  <si>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</si>
  <si>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</si>
  <si>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</si>
  <si>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</si>
  <si>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</si>
  <si>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</si>
  <si>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</si>
  <si>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</si>
  <si>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</si>
  <si>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</si>
  <si>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</si>
  <si>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</si>
  <si>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</si>
  <si>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</si>
  <si>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</si>
  <si>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</si>
  <si>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</si>
  <si>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</si>
  <si>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</si>
  <si>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</si>
  <si>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</si>
  <si>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</si>
  <si>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</si>
  <si>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</si>
  <si>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</si>
  <si>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</si>
  <si>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</si>
  <si>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</si>
  <si>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</si>
  <si>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</si>
  <si>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</si>
  <si>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</si>
  <si>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</si>
  <si>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</si>
  <si>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</si>
  <si>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</si>
  <si>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</si>
  <si>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</si>
  <si>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</si>
  <si>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</si>
  <si>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</si>
  <si>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</si>
  <si>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</si>
  <si>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</si>
  <si>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</si>
  <si>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</si>
  <si>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</si>
  <si>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</si>
  <si>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</si>
  <si>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</si>
  <si>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</si>
  <si>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</si>
  <si>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</si>
  <si>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</si>
  <si>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</si>
  <si>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</si>
  <si>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</si>
  <si>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</si>
  <si>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</si>
  <si>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</si>
  <si>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</si>
  <si>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</si>
  <si>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</si>
  <si>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</si>
  <si>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</si>
  <si>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</si>
  <si>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</si>
  <si>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</si>
  <si>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</si>
  <si>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</si>
  <si>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</si>
  <si>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</si>
  <si>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</si>
  <si>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</si>
  <si>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</si>
  <si>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</si>
  <si>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</si>
  <si>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</si>
  <si>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</si>
  <si>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</si>
  <si>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</si>
  <si>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</si>
  <si>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</si>
  <si>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</si>
  <si>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</si>
  <si>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</si>
  <si>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</si>
  <si>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</si>
  <si>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</si>
  <si>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</si>
  <si>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</si>
  <si>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</si>
  <si>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</si>
  <si>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</si>
  <si>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</si>
  <si>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</si>
  <si>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</si>
  <si>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</si>
  <si>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</si>
  <si>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</si>
  <si>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</si>
  <si>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</si>
  <si>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</si>
  <si>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</si>
  <si>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</si>
  <si>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</si>
  <si>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</si>
  <si>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</si>
  <si>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</si>
  <si>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</si>
  <si>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</si>
  <si>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</si>
  <si>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</si>
  <si>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</si>
  <si>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</si>
  <si>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</si>
  <si>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</si>
  <si>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</si>
  <si>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</si>
  <si>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</si>
  <si>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</si>
  <si>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</si>
  <si>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</si>
  <si>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</si>
  <si>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</si>
  <si>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</si>
  <si>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</si>
  <si>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</si>
  <si>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</si>
  <si>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</si>
  <si>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</si>
  <si>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</si>
  <si>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</si>
  <si>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</si>
  <si>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</si>
  <si>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</si>
  <si>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</si>
  <si>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</si>
  <si>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</si>
  <si>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</si>
  <si>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</si>
  <si>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</si>
  <si>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</si>
  <si>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</si>
  <si>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</si>
  <si>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</si>
  <si>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</si>
  <si>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</si>
  <si>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</si>
  <si>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</si>
  <si>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</si>
  <si>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</si>
  <si>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</si>
  <si>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</si>
  <si>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</si>
  <si>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</si>
  <si>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</si>
  <si>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</si>
  <si>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</si>
  <si>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</si>
  <si>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</si>
  <si>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</si>
  <si>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</si>
  <si>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</si>
  <si>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</si>
  <si>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</si>
  <si>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</si>
  <si>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</si>
  <si>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</si>
  <si>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</si>
  <si>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</si>
  <si>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</si>
  <si>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</si>
  <si>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</si>
  <si>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</si>
  <si>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</si>
  <si>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</si>
  <si>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</si>
  <si>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</si>
  <si>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</si>
  <si>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</si>
  <si>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</si>
  <si>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</si>
  <si>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</si>
  <si>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</si>
  <si>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</si>
  <si>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</si>
  <si>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</si>
  <si>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</si>
  <si>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</si>
  <si>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</si>
  <si>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</si>
  <si>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</si>
  <si>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</si>
  <si>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</si>
  <si>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</si>
  <si>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</si>
  <si>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</si>
  <si>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</si>
  <si>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</si>
  <si>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</si>
  <si>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</si>
  <si>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</si>
  <si>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</si>
  <si>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</si>
  <si>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</si>
  <si>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</si>
  <si>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</si>
  <si>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</si>
  <si>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</si>
  <si>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</si>
  <si>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</si>
  <si>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</si>
  <si>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</si>
  <si>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</si>
  <si>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</si>
  <si>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</si>
  <si>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</si>
  <si>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</si>
  <si>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</si>
  <si>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</si>
  <si>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</si>
  <si>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</si>
  <si>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</si>
  <si>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</si>
  <si>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</si>
  <si>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</si>
  <si>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</si>
  <si>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</si>
  <si>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</si>
  <si>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</si>
  <si>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</si>
  <si>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</si>
  <si>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</si>
  <si>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</si>
  <si>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</si>
  <si>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</si>
  <si>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</si>
  <si>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</si>
  <si>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</si>
  <si>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</si>
  <si>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</si>
  <si>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</si>
  <si>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</si>
  <si>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</si>
  <si>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</si>
  <si>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</si>
  <si>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</si>
  <si>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</si>
  <si>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</si>
  <si>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</si>
  <si>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</si>
  <si>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</si>
  <si>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</si>
  <si>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</si>
  <si>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</si>
  <si>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</si>
  <si>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</si>
  <si>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</si>
  <si>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</si>
  <si>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</si>
  <si>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</si>
  <si>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</si>
  <si>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</si>
  <si>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</si>
  <si>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</si>
  <si>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</si>
  <si>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</si>
  <si>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</si>
  <si>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</si>
  <si>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</si>
  <si>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</si>
  <si>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</si>
  <si>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</si>
  <si>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</si>
  <si>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</si>
  <si>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</si>
  <si>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</si>
  <si>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</si>
  <si>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</si>
  <si>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</si>
  <si>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</si>
  <si>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</si>
  <si>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</si>
  <si>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</si>
  <si>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</si>
  <si>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</si>
  <si>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</si>
  <si>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</si>
  <si>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</si>
  <si>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</si>
  <si>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</si>
  <si>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</si>
  <si>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</si>
  <si>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</si>
  <si>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</si>
  <si>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</si>
  <si>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</si>
  <si>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</si>
  <si>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</si>
  <si>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</si>
  <si>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</si>
  <si>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</si>
  <si>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</si>
  <si>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</si>
  <si>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</si>
  <si>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</si>
  <si>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</si>
  <si>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</si>
  <si>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</si>
  <si>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</si>
  <si>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</si>
  <si>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</si>
  <si>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</si>
  <si>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</si>
  <si>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</si>
  <si>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</si>
  <si>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</si>
  <si>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</si>
  <si>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</si>
  <si>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</si>
  <si>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</si>
  <si>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</si>
  <si>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</si>
  <si>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</si>
  <si>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</si>
  <si>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</si>
  <si>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</si>
  <si>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</si>
  <si>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</si>
  <si>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</si>
  <si>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</si>
  <si>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</si>
  <si>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</si>
  <si>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</si>
  <si>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</si>
  <si>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</si>
  <si>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</si>
  <si>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</si>
  <si>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</si>
  <si>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</si>
  <si>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</si>
  <si>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</si>
  <si>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</si>
  <si>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</si>
  <si>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</si>
  <si>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</si>
  <si>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</si>
  <si>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</si>
  <si>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</si>
  <si>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</si>
  <si>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</si>
  <si>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</si>
  <si>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</si>
  <si>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</si>
  <si>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</si>
  <si>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</si>
  <si>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</si>
  <si>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</si>
  <si>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</si>
  <si>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</si>
  <si>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</si>
  <si>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</si>
  <si>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</si>
  <si>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</si>
  <si>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</si>
  <si>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</si>
  <si>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</si>
  <si>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</si>
  <si>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</si>
  <si>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</si>
  <si>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</si>
  <si>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</si>
  <si>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</si>
  <si>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</si>
  <si>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</si>
  <si>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</si>
  <si>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</si>
  <si>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</si>
  <si>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</si>
  <si>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</si>
  <si>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</si>
  <si>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</si>
  <si>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</si>
  <si>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</si>
  <si>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</si>
  <si>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</si>
  <si>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</si>
  <si>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</si>
  <si>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</si>
  <si>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</si>
  <si>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</si>
  <si>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</si>
  <si>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</si>
  <si>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</si>
  <si>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</si>
  <si>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</si>
  <si>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</si>
  <si>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</si>
  <si>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</si>
  <si>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</si>
  <si>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</si>
  <si>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</si>
  <si>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</si>
  <si>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</si>
  <si>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</si>
  <si>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</si>
  <si>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</si>
  <si>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</si>
  <si>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</si>
  <si>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</si>
  <si>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</si>
  <si>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</si>
  <si>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</si>
  <si>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</si>
  <si>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</si>
  <si>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</si>
  <si>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</si>
  <si>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</si>
  <si>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</si>
  <si>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</si>
  <si>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</si>
  <si>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</si>
  <si>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</si>
  <si>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</si>
  <si>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</si>
  <si>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</si>
  <si>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</si>
  <si>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</si>
  <si>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</si>
  <si>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</si>
  <si>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</si>
  <si>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</si>
  <si>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</si>
  <si>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</si>
  <si>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</si>
  <si>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</si>
  <si>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</si>
  <si>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</si>
  <si>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</si>
  <si>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</si>
  <si>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</si>
  <si>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</si>
  <si>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</si>
  <si>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</si>
  <si>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</si>
  <si>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</si>
  <si>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</si>
  <si>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</si>
  <si>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</si>
  <si>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</si>
  <si>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</si>
  <si>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</si>
  <si>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</si>
  <si>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</si>
  <si>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</si>
  <si>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</si>
  <si>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</si>
  <si>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</si>
  <si>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</si>
  <si>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</si>
  <si>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</si>
  <si>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</si>
  <si>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</si>
  <si>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</si>
  <si>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</si>
  <si>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</si>
  <si>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</si>
  <si>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</si>
  <si>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</si>
  <si>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</si>
  <si>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</si>
  <si>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</si>
  <si>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</si>
  <si>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</si>
  <si>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</si>
  <si>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</si>
  <si>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</si>
  <si>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</si>
  <si>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</si>
  <si>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</si>
  <si>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</si>
  <si>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</si>
  <si>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</si>
  <si>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</si>
  <si>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</si>
  <si>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</si>
  <si>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</si>
  <si>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</si>
  <si>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</si>
  <si>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</si>
  <si>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</si>
  <si>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</si>
  <si>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</si>
  <si>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</si>
  <si>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</si>
  <si>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</si>
  <si>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</si>
  <si>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</si>
  <si>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</si>
  <si>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</si>
  <si>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</si>
  <si>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</si>
  <si>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</si>
  <si>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</si>
  <si>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</si>
  <si>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</si>
  <si>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</si>
  <si>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</si>
  <si>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</si>
  <si>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</si>
  <si>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</si>
  <si>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</si>
  <si>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</si>
  <si>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</si>
  <si>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</si>
  <si>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</si>
  <si>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</si>
  <si>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</si>
  <si>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</si>
  <si>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</si>
  <si>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</si>
  <si>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</si>
  <si>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</si>
  <si>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</si>
  <si>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</si>
  <si>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</si>
  <si>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</si>
  <si>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</si>
  <si>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</si>
  <si>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</si>
  <si>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</si>
  <si>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</si>
  <si>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</si>
  <si>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</si>
  <si>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</si>
  <si>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</si>
  <si>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</si>
  <si>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</si>
  <si>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</si>
  <si>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</si>
  <si>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</si>
  <si>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</si>
  <si>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</si>
  <si>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</si>
  <si>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</si>
  <si>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</si>
  <si>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</si>
  <si>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</si>
  <si>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</si>
  <si>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</si>
  <si>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</si>
  <si>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</si>
  <si>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</si>
  <si>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</si>
  <si>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</si>
  <si>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</si>
  <si>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</si>
  <si>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</si>
  <si>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</si>
  <si>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</si>
  <si>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</si>
  <si>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</si>
  <si>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</si>
  <si>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</si>
  <si>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</si>
  <si>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</si>
  <si>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</si>
  <si>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</si>
  <si>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</si>
  <si>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</si>
  <si>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</si>
  <si>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</si>
  <si>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</si>
  <si>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</si>
  <si>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</si>
  <si>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</si>
  <si>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</si>
  <si>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</si>
  <si>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</si>
  <si>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</si>
  <si>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</si>
  <si>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</si>
  <si>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</si>
  <si>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</si>
  <si>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</si>
  <si>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</si>
  <si>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</si>
  <si>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</si>
  <si>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</si>
  <si>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</si>
  <si>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</si>
  <si>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</si>
  <si>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</si>
  <si>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</si>
  <si>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</si>
  <si>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</si>
  <si>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</si>
  <si>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</si>
  <si>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</si>
  <si>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</si>
  <si>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</si>
  <si>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</si>
  <si>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</si>
  <si>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</si>
  <si>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</si>
  <si>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</si>
  <si>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</si>
  <si>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</si>
  <si>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</si>
  <si>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</si>
  <si>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</si>
  <si>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</si>
  <si>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</si>
  <si>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</si>
  <si>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</si>
  <si>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</si>
  <si>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</si>
  <si>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</si>
  <si>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</si>
  <si>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</si>
  <si>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</si>
  <si>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</si>
  <si>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</si>
  <si>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</si>
  <si>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</si>
  <si>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</si>
  <si>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</si>
  <si>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</si>
  <si>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</si>
  <si>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</si>
  <si>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</si>
  <si>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</si>
  <si>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</si>
  <si>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</si>
  <si>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</si>
  <si>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</si>
  <si>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</si>
  <si>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</si>
  <si>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</si>
  <si>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</si>
  <si>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</si>
  <si>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</si>
  <si>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</si>
  <si>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</si>
  <si>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</si>
  <si>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</si>
  <si>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</si>
  <si>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</si>
  <si>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</si>
  <si>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</si>
  <si>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</si>
  <si>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</si>
  <si>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</si>
  <si>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</si>
  <si>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</si>
  <si>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</si>
  <si>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</si>
  <si>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</si>
  <si>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</si>
  <si>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</si>
  <si>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</si>
  <si>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</si>
  <si>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</si>
  <si>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</si>
  <si>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</si>
  <si>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</si>
  <si>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</si>
  <si>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</si>
  <si>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</si>
  <si>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</si>
  <si>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</si>
  <si>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</si>
  <si>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</si>
  <si>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</si>
  <si>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</si>
  <si>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</si>
  <si>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</si>
  <si>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</si>
  <si>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</si>
  <si>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</si>
  <si>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</si>
  <si>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</si>
  <si>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</si>
  <si>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</si>
  <si>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</si>
  <si>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</si>
  <si>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</si>
  <si>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</si>
  <si>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</si>
  <si>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</si>
  <si>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</si>
  <si>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</si>
  <si>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</si>
  <si>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</si>
  <si>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</si>
  <si>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</si>
  <si>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</si>
  <si>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</si>
  <si>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</si>
  <si>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</si>
  <si>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</si>
  <si>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</si>
  <si>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</si>
  <si>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</si>
  <si>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</si>
  <si>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</si>
  <si>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</si>
  <si>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</si>
  <si>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</si>
  <si>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</si>
  <si>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</si>
  <si>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</si>
  <si>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</si>
  <si>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</si>
  <si>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</si>
  <si>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</si>
  <si>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</si>
  <si>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</si>
  <si>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</si>
  <si>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</si>
  <si>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</si>
  <si>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</si>
  <si>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</si>
  <si>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</si>
  <si>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</si>
  <si>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</si>
  <si>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</si>
  <si>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</si>
  <si>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</si>
  <si>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</si>
  <si>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</si>
  <si>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</si>
  <si>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</si>
  <si>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</si>
  <si>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</si>
  <si>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</si>
  <si>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</si>
  <si>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</si>
  <si>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</si>
  <si>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</si>
  <si>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</si>
  <si>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</si>
  <si>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</si>
  <si>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</si>
  <si>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</si>
  <si>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</si>
  <si>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</si>
  <si>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</si>
  <si>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</si>
  <si>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</si>
  <si>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</si>
  <si>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</si>
  <si>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</si>
  <si>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</si>
  <si>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</si>
  <si>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</si>
  <si>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</si>
  <si>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</si>
  <si>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</si>
  <si>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</si>
  <si>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</si>
  <si>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</si>
  <si>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</si>
  <si>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</si>
  <si>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</si>
  <si>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</si>
  <si>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</si>
  <si>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</si>
  <si>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</si>
  <si>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</si>
  <si>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</si>
  <si>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</si>
  <si>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</si>
  <si>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</si>
  <si>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</si>
  <si>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</si>
  <si>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</si>
  <si>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</si>
  <si>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</si>
  <si>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</si>
  <si>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</si>
  <si>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</si>
  <si>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</si>
  <si>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</si>
  <si>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</si>
  <si>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</si>
  <si>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</si>
  <si>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</si>
  <si>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</si>
  <si>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</si>
  <si>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</si>
  <si>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</si>
  <si>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</si>
  <si>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</si>
  <si>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</si>
  <si>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</si>
  <si>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</si>
  <si>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</si>
  <si>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</si>
  <si>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</si>
  <si>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</si>
  <si>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</si>
  <si>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</si>
  <si>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</si>
  <si>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</si>
  <si>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</si>
  <si>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</si>
  <si>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</si>
  <si>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</si>
  <si>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</si>
  <si>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</si>
  <si>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</si>
  <si>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</si>
  <si>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</si>
  <si>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</si>
  <si>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</si>
  <si>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</si>
  <si>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</si>
  <si>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</si>
  <si>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</si>
  <si>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</si>
  <si>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</si>
  <si>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</si>
  <si>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</si>
  <si>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</si>
  <si>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</si>
  <si>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</si>
  <si>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</si>
  <si>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</si>
  <si>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</si>
  <si>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</si>
  <si>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</si>
  <si>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</si>
  <si>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</si>
  <si>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</si>
  <si>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</si>
  <si>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</si>
  <si>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</si>
  <si>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</si>
  <si>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</si>
  <si>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</si>
  <si>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</si>
  <si>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</si>
  <si>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</si>
  <si>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</si>
  <si>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</si>
  <si>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</si>
  <si>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</si>
  <si>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</si>
  <si>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</si>
  <si>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</si>
  <si>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</si>
  <si>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</si>
  <si>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</si>
  <si>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</si>
  <si>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</si>
  <si>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</si>
  <si>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</si>
  <si>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</si>
  <si>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</si>
  <si>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</si>
  <si>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</si>
  <si>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</si>
  <si>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</si>
  <si>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</si>
  <si>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</si>
  <si>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</si>
  <si>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</si>
  <si>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</si>
  <si>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</si>
  <si>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</si>
  <si>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</si>
  <si>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</si>
  <si>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</si>
  <si>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</si>
  <si>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</si>
  <si>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</si>
  <si>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</si>
  <si>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</si>
  <si>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</si>
  <si>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</si>
  <si>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</si>
  <si>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</si>
  <si>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</si>
  <si>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</si>
  <si>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</si>
  <si>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</si>
  <si>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</si>
  <si>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</si>
  <si>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</si>
  <si>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</si>
  <si>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</si>
  <si>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</si>
  <si>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</si>
  <si>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</si>
  <si>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</si>
  <si>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</si>
  <si>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</si>
  <si>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</si>
  <si>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</si>
  <si>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</si>
  <si>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</si>
  <si>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</si>
  <si>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</si>
  <si>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</si>
  <si>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</si>
  <si>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</si>
  <si>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</si>
  <si>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</si>
  <si>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</si>
  <si>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</si>
  <si>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</si>
  <si>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</si>
  <si>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</si>
  <si>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</si>
  <si>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</si>
  <si>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</si>
  <si>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</si>
  <si>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</si>
  <si>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</si>
  <si>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</si>
  <si>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</si>
  <si>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</si>
  <si>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</si>
  <si>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</si>
  <si>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</si>
  <si>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</si>
  <si>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</si>
  <si>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</si>
  <si>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</si>
  <si>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</si>
  <si>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</si>
  <si>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</si>
  <si>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</si>
  <si>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</si>
  <si>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</si>
  <si>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</si>
  <si>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</si>
  <si>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</si>
  <si>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</si>
  <si>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</si>
  <si>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</si>
  <si>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</si>
  <si>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</si>
  <si>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</si>
  <si>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</si>
  <si>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</si>
  <si>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</si>
  <si>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</si>
  <si>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</si>
  <si>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</si>
  <si>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</si>
  <si>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</si>
  <si>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</si>
  <si>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</si>
  <si>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</si>
  <si>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</si>
  <si>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</si>
  <si>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</si>
  <si>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</si>
  <si>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</si>
  <si>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</si>
  <si>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</si>
  <si>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</si>
  <si>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</si>
  <si>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</si>
  <si>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</si>
  <si>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</si>
  <si>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</si>
  <si>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</si>
  <si>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</si>
  <si>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</si>
  <si>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</si>
  <si>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</si>
  <si>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</si>
  <si>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</si>
  <si>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</si>
  <si>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</si>
  <si>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</si>
  <si>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</si>
  <si>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</si>
  <si>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</si>
  <si>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</si>
  <si>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</si>
  <si>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</si>
  <si>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</si>
  <si>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</si>
  <si>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</si>
  <si>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</si>
  <si>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</si>
  <si>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</si>
  <si>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</si>
  <si>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</si>
  <si>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</si>
  <si>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</si>
  <si>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</si>
  <si>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</si>
  <si>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</si>
  <si>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</si>
  <si>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</si>
  <si>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</si>
  <si>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</si>
  <si>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</si>
  <si>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</si>
  <si>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</si>
  <si>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</si>
  <si>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</si>
  <si>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</si>
  <si>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</si>
  <si>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</si>
  <si>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</si>
  <si>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</si>
  <si>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</si>
  <si>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</si>
  <si>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</si>
  <si>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</si>
  <si>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</si>
  <si>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</si>
  <si>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</si>
  <si>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</si>
  <si>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</si>
  <si>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</si>
  <si>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</si>
  <si>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</si>
  <si>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</si>
  <si>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</si>
  <si>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</si>
  <si>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</si>
  <si>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</si>
  <si>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</si>
  <si>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</si>
  <si>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</si>
  <si>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</si>
  <si>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</si>
  <si>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</si>
  <si>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</si>
  <si>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</si>
  <si>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</si>
  <si>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</si>
  <si>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</si>
  <si>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</si>
  <si>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</si>
  <si>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</si>
  <si>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</si>
  <si>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</si>
  <si>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</si>
  <si>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</si>
  <si>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</si>
  <si>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</si>
  <si>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</si>
  <si>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</si>
  <si>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</si>
  <si>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</si>
  <si>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</si>
  <si>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</si>
  <si>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</si>
  <si>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</si>
  <si>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</si>
  <si>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</si>
  <si>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</si>
  <si>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</si>
  <si>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</si>
  <si>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</si>
  <si>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</si>
  <si>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</si>
  <si>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</si>
  <si>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</si>
  <si>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</si>
  <si>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</si>
  <si>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</si>
  <si>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</si>
  <si>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</si>
  <si>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</si>
  <si>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</si>
  <si>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</si>
  <si>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</si>
  <si>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</si>
  <si>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</si>
  <si>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</si>
  <si>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</si>
  <si>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</si>
  <si>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</si>
  <si>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</si>
  <si>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</si>
  <si>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</si>
  <si>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</si>
  <si>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</si>
  <si>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</si>
  <si>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</si>
  <si>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</si>
  <si>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</si>
  <si>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</si>
  <si>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</si>
  <si>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</si>
  <si>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</si>
  <si>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</si>
  <si>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</si>
  <si>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</si>
  <si>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</si>
  <si>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</si>
  <si>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</si>
  <si>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</si>
  <si>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</si>
  <si>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</si>
  <si>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</si>
  <si>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</si>
  <si>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</si>
  <si>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</si>
  <si>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</si>
  <si>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</si>
  <si>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</si>
  <si>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</si>
  <si>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</si>
  <si>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</si>
  <si>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</si>
  <si>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</si>
  <si>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</si>
  <si>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</si>
  <si>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</si>
  <si>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</si>
  <si>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</si>
  <si>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</si>
  <si>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</si>
  <si>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</si>
  <si>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</si>
  <si>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</si>
  <si>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</si>
  <si>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</si>
  <si>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</si>
  <si>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</si>
  <si>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</si>
  <si>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</si>
  <si>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</si>
  <si>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</si>
  <si>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</si>
  <si>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</si>
  <si>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</si>
  <si>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</si>
  <si>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</si>
  <si>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</si>
  <si>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</si>
  <si>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</si>
  <si>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</si>
  <si>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</si>
  <si>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</si>
  <si>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</si>
  <si>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</si>
  <si>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</si>
  <si>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</si>
  <si>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</si>
  <si>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</si>
  <si>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</si>
  <si>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</si>
  <si>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</si>
  <si>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</si>
  <si>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</si>
  <si>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</si>
  <si>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</si>
  <si>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</si>
  <si>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</si>
  <si>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</si>
  <si>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</si>
  <si>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</si>
  <si>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</si>
  <si>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</si>
  <si>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</si>
  <si>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</si>
  <si>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</si>
  <si>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</si>
  <si>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</si>
  <si>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</si>
  <si>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</si>
  <si>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</si>
  <si>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</si>
  <si>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</si>
  <si>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</si>
  <si>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</si>
  <si>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</si>
  <si>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</si>
  <si>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</si>
  <si>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</si>
  <si>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</si>
  <si>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</si>
  <si>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</si>
  <si>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</si>
  <si>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</si>
  <si>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</si>
  <si>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</si>
  <si>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</si>
  <si>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</si>
  <si>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</si>
  <si>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</si>
  <si>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</si>
  <si>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</si>
  <si>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</si>
  <si>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</si>
  <si>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</si>
  <si>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</si>
  <si>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</si>
  <si>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</si>
  <si>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</si>
  <si>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</si>
  <si>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</si>
  <si>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</si>
  <si>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</si>
  <si>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</si>
  <si>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</si>
  <si>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</si>
  <si>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</si>
  <si>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</si>
  <si>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</si>
  <si>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</si>
  <si>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</si>
  <si>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</si>
  <si>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</si>
  <si>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</si>
  <si>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</si>
  <si>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</si>
  <si>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</si>
  <si>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</si>
  <si>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</si>
  <si>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</si>
  <si>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</si>
  <si>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</si>
  <si>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</si>
  <si>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</si>
  <si>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</si>
  <si>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</si>
  <si>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</si>
  <si>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</si>
  <si>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</si>
  <si>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</si>
  <si>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</si>
  <si>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</si>
  <si>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</si>
  <si>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</si>
  <si>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</si>
  <si>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</si>
  <si>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</si>
  <si>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</si>
  <si>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</si>
  <si>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</si>
  <si>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</si>
  <si>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</si>
  <si>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</si>
  <si>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</si>
  <si>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</si>
  <si>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</si>
  <si>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</si>
  <si>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</si>
  <si>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</si>
  <si>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</si>
  <si>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</si>
  <si>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</si>
  <si>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</si>
  <si>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</si>
  <si>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</si>
  <si>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</si>
  <si>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</si>
  <si>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</si>
  <si>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</si>
  <si>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</si>
  <si>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</si>
  <si>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</si>
  <si>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</si>
  <si>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</si>
  <si>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</si>
  <si>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</si>
  <si>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</si>
  <si>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</si>
  <si>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</si>
  <si>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</si>
  <si>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</si>
  <si>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</si>
  <si>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</si>
  <si>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</si>
  <si>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</si>
  <si>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</si>
  <si>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</si>
  <si>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</si>
  <si>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</si>
  <si>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</si>
  <si>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</si>
  <si>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</si>
  <si>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</si>
  <si>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</si>
  <si>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</si>
  <si>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</si>
  <si>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</si>
  <si>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</si>
  <si>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</si>
  <si>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</si>
  <si>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</si>
  <si>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</si>
  <si>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</si>
  <si>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</si>
  <si>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</si>
  <si>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</si>
  <si>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</si>
  <si>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</si>
  <si>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</si>
  <si>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</si>
  <si>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</si>
  <si>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</si>
  <si>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</si>
  <si>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</si>
  <si>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</si>
  <si>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</si>
  <si>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</si>
  <si>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</si>
  <si>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</si>
  <si>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</si>
  <si>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</si>
  <si>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</si>
  <si>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</si>
  <si>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</si>
  <si>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</si>
  <si>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</si>
  <si>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</si>
  <si>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</si>
  <si>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</si>
  <si>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</si>
  <si>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</si>
  <si>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</si>
  <si>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</si>
  <si>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</si>
  <si>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</si>
  <si>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</si>
  <si>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</si>
  <si>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</si>
  <si>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</si>
  <si>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</si>
  <si>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</si>
  <si>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</si>
  <si>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</si>
  <si>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</si>
  <si>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</si>
  <si>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</si>
  <si>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</si>
  <si>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</si>
  <si>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</si>
  <si>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</si>
  <si>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</si>
  <si>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</si>
  <si>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</si>
  <si>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</si>
  <si>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</si>
  <si>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</si>
  <si>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</si>
  <si>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</si>
  <si>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</si>
  <si>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</si>
  <si>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</si>
  <si>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</si>
  <si>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</si>
  <si>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</si>
  <si>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</si>
  <si>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</si>
  <si>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</si>
  <si>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</si>
  <si>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</si>
  <si>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</si>
  <si>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</si>
  <si>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</si>
  <si>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</si>
  <si>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</si>
  <si>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</si>
  <si>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</si>
  <si>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</si>
  <si>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</si>
  <si>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</si>
  <si>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</si>
  <si>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</si>
  <si>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</si>
  <si>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</si>
  <si>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</si>
  <si>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</si>
  <si>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</si>
  <si>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</si>
  <si>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</si>
  <si>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</si>
  <si>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</si>
  <si>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</si>
  <si>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</si>
  <si>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</si>
  <si>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</si>
  <si>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</si>
  <si>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</si>
  <si>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</si>
  <si>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</si>
  <si>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</si>
  <si>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</si>
  <si>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</si>
  <si>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</si>
  <si>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</si>
  <si>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</si>
  <si>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</si>
  <si>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</si>
  <si>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</si>
  <si>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</si>
  <si>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</si>
  <si>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</si>
  <si>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</si>
  <si>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</si>
  <si>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</si>
  <si>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</si>
  <si>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</si>
  <si>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</si>
  <si>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</si>
  <si>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</si>
  <si>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</si>
  <si>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</si>
  <si>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</si>
  <si>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</si>
  <si>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</si>
  <si>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</si>
  <si>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</si>
  <si>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</si>
  <si>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</si>
  <si>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</si>
  <si>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</si>
  <si>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</si>
  <si>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</si>
  <si>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</si>
  <si>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</si>
  <si>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</si>
  <si>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</si>
  <si>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</si>
  <si>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</si>
  <si>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</si>
  <si>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</si>
  <si>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</si>
  <si>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</si>
  <si>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</si>
  <si>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</si>
  <si>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</si>
  <si>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</si>
  <si>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</si>
  <si>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</si>
  <si>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</si>
  <si>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</si>
  <si>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</si>
  <si>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</si>
  <si>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</si>
  <si>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</si>
  <si>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</si>
  <si>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</si>
  <si>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</si>
  <si>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</si>
  <si>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</si>
  <si>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</si>
  <si>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</si>
  <si>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</si>
  <si>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</si>
  <si>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</si>
  <si>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</si>
  <si>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</si>
  <si>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</si>
  <si>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</si>
  <si>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</si>
  <si>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</si>
  <si>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</si>
  <si>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</si>
  <si>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</si>
  <si>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</si>
  <si>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</si>
  <si>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</si>
  <si>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</si>
  <si>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</si>
  <si>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</si>
  <si>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</si>
  <si>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</si>
  <si>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</si>
  <si>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</si>
  <si>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</si>
  <si>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</si>
  <si>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</si>
  <si>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</si>
  <si>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</si>
  <si>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</si>
  <si>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</si>
  <si>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</si>
  <si>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</si>
  <si>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</si>
  <si>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</si>
  <si>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</si>
  <si>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</si>
  <si>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</si>
  <si>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</si>
  <si>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</si>
  <si>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</si>
  <si>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</si>
  <si>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</si>
  <si>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</si>
  <si>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</si>
  <si>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</si>
  <si>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</si>
  <si>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</si>
  <si>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</si>
  <si>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</si>
  <si>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</si>
  <si>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</si>
  <si>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</si>
  <si>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</si>
  <si>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</si>
  <si>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</si>
  <si>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</si>
  <si>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</si>
  <si>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</si>
  <si>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</si>
  <si>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</si>
  <si>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</si>
  <si>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</si>
  <si>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</si>
  <si>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</si>
  <si>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</si>
  <si>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</si>
  <si>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</si>
  <si>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</si>
  <si>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</si>
  <si>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</si>
  <si>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</si>
  <si>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</si>
  <si>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</si>
  <si>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</si>
  <si>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</si>
  <si>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</si>
  <si>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</si>
  <si>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</si>
  <si>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</si>
  <si>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</si>
  <si>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</si>
  <si>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</si>
  <si>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</si>
  <si>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</si>
  <si>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</si>
  <si>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</si>
  <si>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</si>
  <si>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</si>
  <si>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</si>
  <si>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</si>
  <si>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</si>
  <si>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</si>
  <si>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</si>
  <si>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</si>
  <si>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</si>
  <si>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</si>
  <si>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</si>
  <si>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</si>
  <si>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</si>
  <si>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</si>
  <si>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</si>
  <si>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</si>
  <si>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</si>
  <si>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</si>
  <si>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</si>
  <si>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</si>
  <si>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</si>
  <si>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</si>
  <si>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</si>
  <si>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</si>
  <si>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</si>
  <si>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</si>
  <si>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</si>
  <si>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</si>
  <si>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</si>
  <si>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</si>
  <si>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</si>
  <si>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</si>
  <si>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</si>
  <si>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</si>
  <si>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</si>
  <si>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</si>
  <si>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</si>
  <si>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</si>
  <si>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</si>
  <si>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</si>
  <si>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</si>
  <si>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</si>
  <si>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</si>
  <si>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</si>
  <si>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</si>
  <si>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</si>
  <si>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</si>
  <si>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</si>
  <si>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</si>
  <si>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</si>
  <si>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</si>
  <si>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</si>
  <si>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</si>
  <si>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</si>
  <si>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</si>
  <si>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</si>
  <si>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</si>
  <si>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</si>
  <si>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</si>
  <si>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</si>
  <si>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</si>
  <si>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</si>
  <si>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</si>
  <si>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</si>
  <si>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</si>
  <si>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</si>
  <si>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</si>
  <si>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</si>
  <si>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</si>
  <si>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</si>
  <si>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</si>
  <si>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</si>
  <si>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</si>
  <si>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</si>
  <si>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</si>
  <si>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</si>
  <si>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</si>
  <si>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</si>
  <si>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</si>
  <si>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</si>
  <si>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</si>
  <si>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</si>
  <si>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</si>
  <si>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</si>
  <si>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</si>
  <si>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</si>
  <si>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</si>
  <si>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</si>
  <si>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</si>
  <si>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</si>
  <si>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</si>
  <si>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</si>
  <si>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</si>
  <si>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</si>
  <si>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</si>
  <si>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</si>
  <si>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</si>
  <si>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</si>
  <si>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</si>
  <si>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</si>
  <si>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</si>
  <si>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</si>
  <si>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</si>
  <si>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</si>
  <si>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</si>
  <si>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</si>
  <si>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</si>
  <si>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</si>
  <si>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</si>
  <si>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</si>
  <si>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</si>
  <si>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</si>
  <si>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</si>
  <si>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</si>
  <si>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</si>
  <si>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</si>
  <si>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</si>
  <si>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</si>
  <si>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</si>
  <si>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</si>
  <si>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</si>
  <si>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</si>
  <si>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</si>
  <si>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</si>
  <si>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</si>
  <si>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</si>
  <si>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</si>
  <si>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</si>
  <si>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</si>
  <si>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</si>
  <si>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</si>
  <si>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</si>
  <si>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</si>
  <si>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</si>
  <si>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</si>
  <si>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</si>
  <si>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</si>
  <si>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</si>
  <si>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</si>
  <si>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</si>
  <si>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</si>
  <si>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</si>
  <si>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</si>
  <si>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</si>
  <si>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</si>
  <si>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</si>
  <si>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</si>
  <si>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</si>
  <si>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</si>
  <si>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</si>
  <si>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</si>
  <si>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</si>
  <si>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</si>
  <si>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</si>
  <si>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</si>
  <si>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</si>
  <si>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</si>
  <si>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</si>
  <si>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</si>
  <si>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</si>
  <si>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</si>
  <si>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</si>
  <si>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</si>
  <si>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</si>
  <si>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</si>
  <si>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</si>
  <si>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</si>
  <si>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</si>
  <si>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</si>
  <si>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</si>
  <si>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</si>
  <si>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</si>
  <si>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</si>
  <si>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</si>
  <si>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</si>
  <si>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</si>
  <si>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</si>
  <si>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</si>
  <si>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</si>
  <si>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</si>
  <si>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</si>
  <si>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</si>
  <si>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</si>
  <si>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</si>
  <si>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</si>
  <si>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</si>
  <si>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</si>
  <si>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</si>
  <si>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</si>
  <si>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</si>
  <si>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</si>
  <si>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</si>
  <si>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</si>
  <si>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</si>
  <si>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</si>
  <si>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</si>
  <si>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</si>
  <si>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</si>
  <si>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</si>
  <si>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</si>
  <si>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</si>
  <si>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</si>
  <si>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</si>
  <si>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</si>
  <si>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</si>
  <si>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</si>
  <si>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</si>
  <si>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</si>
  <si>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</si>
  <si>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</si>
  <si>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</si>
  <si>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</si>
  <si>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</si>
  <si>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</si>
  <si>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</si>
  <si>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</si>
  <si>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</si>
  <si>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</si>
  <si>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</si>
  <si>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</si>
  <si>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</si>
  <si>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</si>
  <si>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</si>
  <si>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</si>
  <si>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</si>
  <si>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</si>
  <si>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</si>
  <si>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</si>
  <si>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</si>
  <si>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</si>
  <si>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</si>
  <si>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</si>
  <si>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</si>
  <si>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</si>
  <si>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</si>
  <si>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</si>
  <si>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</si>
  <si>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</si>
  <si>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</si>
  <si>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</si>
  <si>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</si>
  <si>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</si>
  <si>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</si>
  <si>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</si>
  <si>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</si>
  <si>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</si>
  <si>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</si>
  <si>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</si>
  <si>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</si>
  <si>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</si>
  <si>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</si>
  <si>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</si>
  <si>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</si>
  <si>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</si>
  <si>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</si>
  <si>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</si>
  <si>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</si>
  <si>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</si>
  <si>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</si>
  <si>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</si>
  <si>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</si>
  <si>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</si>
  <si>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</si>
  <si>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</si>
  <si>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</si>
  <si>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</si>
  <si>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</si>
  <si>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</si>
  <si>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</si>
  <si>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</si>
  <si>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</si>
  <si>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</si>
  <si>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</si>
  <si>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</si>
  <si>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</si>
  <si>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</si>
  <si>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</si>
  <si>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</si>
  <si>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</si>
  <si>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</si>
  <si>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</si>
  <si>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</si>
  <si>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</si>
  <si>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</si>
  <si>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</si>
  <si>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</si>
  <si>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</si>
  <si>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</si>
  <si>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</si>
  <si>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</si>
  <si>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</si>
  <si>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</si>
  <si>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</si>
  <si>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</si>
  <si>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</si>
  <si>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</si>
  <si>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</si>
  <si>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</si>
  <si>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</si>
  <si>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</si>
  <si>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</si>
  <si>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</si>
  <si>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</si>
  <si>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</si>
  <si>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</si>
  <si>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</si>
  <si>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</si>
  <si>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</si>
  <si>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</si>
  <si>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</si>
  <si>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</si>
  <si>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</si>
  <si>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</si>
  <si>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</si>
  <si>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</si>
  <si>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</si>
  <si>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</si>
  <si>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</si>
  <si>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</si>
  <si>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</si>
  <si>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</si>
  <si>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</si>
  <si>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</si>
  <si>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</si>
  <si>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</si>
  <si>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</si>
  <si>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</si>
  <si>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</si>
  <si>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</si>
  <si>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</si>
  <si>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</si>
  <si>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</si>
  <si>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</si>
  <si>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</si>
  <si>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</si>
  <si>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</si>
  <si>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</si>
  <si>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</si>
  <si>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</si>
  <si>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</si>
  <si>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</si>
  <si>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</si>
  <si>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</si>
  <si>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</si>
  <si>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</si>
  <si>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</si>
  <si>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</si>
  <si>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</si>
  <si>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</si>
  <si>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</si>
  <si>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</si>
  <si>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</si>
  <si>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</si>
  <si>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</si>
  <si>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</si>
  <si>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</si>
  <si>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</si>
  <si>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</si>
  <si>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</si>
  <si>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</si>
  <si>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</si>
  <si>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</si>
  <si>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</si>
  <si>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</si>
  <si>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</si>
  <si>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</si>
  <si>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</si>
  <si>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</si>
  <si>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</si>
  <si>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</si>
  <si>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</si>
  <si>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</si>
  <si>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</si>
  <si>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</si>
  <si>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</si>
  <si>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</si>
  <si>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</si>
  <si>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</si>
  <si>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</si>
  <si>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</si>
  <si>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</si>
  <si>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</si>
  <si>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</si>
  <si>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</si>
  <si>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</si>
  <si>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</si>
  <si>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</si>
  <si>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</si>
  <si>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</si>
  <si>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</si>
  <si>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</si>
  <si>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</si>
  <si>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</si>
  <si>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</si>
  <si>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</si>
  <si>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</si>
  <si>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</si>
  <si>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</si>
  <si>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</si>
  <si>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</si>
  <si>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</si>
  <si>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</si>
  <si>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</si>
  <si>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</si>
  <si>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</si>
  <si>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</si>
  <si>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</si>
  <si>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</si>
  <si>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</si>
  <si>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</si>
  <si>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</si>
  <si>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</si>
  <si>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</si>
  <si>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</si>
  <si>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</si>
  <si>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</si>
  <si>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</si>
  <si>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</si>
  <si>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</si>
  <si>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</si>
  <si>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</si>
  <si>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</si>
  <si>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</si>
  <si>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</si>
  <si>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</si>
  <si>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</si>
  <si>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</si>
  <si>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</si>
  <si>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</si>
  <si>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</si>
  <si>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</si>
  <si>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</si>
  <si>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</si>
  <si>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</si>
  <si>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</si>
  <si>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</si>
  <si>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</si>
  <si>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</si>
  <si>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</si>
  <si>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</si>
  <si>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</si>
  <si>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</si>
  <si>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</si>
  <si>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</si>
  <si>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</si>
  <si>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</si>
  <si>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</si>
  <si>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</si>
  <si>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</si>
  <si>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</si>
  <si>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</si>
  <si>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</si>
  <si>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</si>
  <si>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</si>
  <si>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</si>
  <si>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</si>
  <si>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</si>
  <si>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</si>
  <si>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</si>
  <si>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</si>
  <si>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</si>
  <si>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</si>
  <si>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</si>
  <si>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</si>
  <si>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</si>
  <si>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</si>
  <si>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</si>
  <si>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</si>
  <si>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</si>
  <si>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</si>
  <si>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</si>
  <si>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</si>
  <si>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</si>
  <si>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</si>
  <si>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</si>
  <si>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</si>
  <si>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</si>
  <si>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</si>
  <si>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</si>
  <si>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</si>
  <si>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</si>
  <si>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</si>
  <si>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</si>
  <si>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</si>
  <si>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</si>
  <si>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</si>
  <si>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</si>
  <si>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</si>
  <si>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</si>
  <si>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</si>
  <si>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</si>
  <si>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</si>
  <si>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</si>
  <si>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</si>
  <si>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</si>
  <si>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</si>
  <si>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</si>
  <si>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</si>
  <si>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</si>
  <si>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</si>
  <si>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</si>
  <si>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</si>
  <si>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</si>
  <si>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</si>
  <si>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</si>
  <si>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</si>
  <si>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</si>
  <si>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</si>
  <si>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</si>
  <si>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</si>
  <si>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</si>
  <si>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</si>
  <si>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</si>
  <si>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</si>
  <si>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</si>
  <si>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</si>
  <si>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</si>
  <si>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</si>
  <si>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</si>
  <si>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</si>
  <si>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</si>
  <si>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</si>
  <si>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</si>
  <si>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</si>
  <si>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</si>
  <si>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</si>
  <si>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</si>
  <si>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</si>
  <si>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</si>
  <si>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</si>
  <si>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</si>
  <si>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</si>
  <si>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</si>
  <si>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</si>
  <si>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</si>
  <si>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</si>
  <si>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</si>
  <si>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</si>
  <si>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</si>
  <si>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</si>
  <si>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</si>
  <si>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</si>
  <si>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</si>
  <si>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</si>
  <si>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</si>
  <si>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</si>
  <si>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</si>
  <si>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</si>
  <si>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</si>
  <si>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</si>
  <si>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</si>
  <si>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</si>
  <si>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</si>
  <si>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</si>
  <si>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</si>
  <si>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</si>
  <si>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</si>
  <si>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</si>
  <si>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</si>
  <si>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</si>
  <si>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</si>
  <si>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</si>
  <si>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</si>
  <si>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</si>
  <si>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</si>
  <si>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</si>
  <si>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</si>
  <si>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</si>
  <si>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</si>
  <si>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</si>
  <si>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</si>
  <si>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</si>
  <si>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</si>
  <si>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</si>
  <si>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</si>
  <si>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</si>
  <si>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</si>
  <si>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</si>
  <si>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</si>
  <si>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</si>
  <si>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</si>
  <si>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</si>
  <si>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</si>
  <si>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</si>
  <si>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</si>
  <si>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</si>
  <si>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</si>
  <si>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</si>
  <si>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</si>
  <si>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</si>
  <si>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</si>
  <si>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</si>
  <si>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</si>
  <si>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</si>
  <si>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</si>
  <si>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</si>
  <si>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</si>
  <si>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</si>
  <si>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</si>
  <si>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</si>
  <si>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</si>
  <si>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</si>
  <si>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</si>
  <si>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</si>
  <si>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</si>
  <si>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</si>
  <si>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</si>
  <si>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</si>
  <si>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</si>
  <si>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</si>
  <si>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</si>
  <si>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</si>
  <si>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</si>
  <si>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</si>
  <si>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</si>
  <si>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</si>
  <si>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</si>
  <si>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</si>
  <si>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</si>
  <si>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</si>
  <si>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</si>
  <si>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</si>
  <si>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</si>
  <si>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</si>
  <si>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</si>
  <si>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</si>
  <si>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</si>
  <si>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</si>
  <si>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</si>
  <si>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</si>
  <si>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</si>
  <si>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</si>
  <si>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</si>
  <si>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</si>
  <si>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</si>
  <si>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</si>
  <si>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</si>
  <si>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</si>
  <si>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</si>
  <si>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</si>
  <si>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</si>
  <si>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</si>
  <si>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</si>
  <si>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</si>
  <si>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</si>
  <si>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</si>
  <si>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</si>
  <si>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</si>
  <si>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</si>
  <si>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</si>
  <si>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</si>
  <si>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</si>
  <si>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</si>
  <si>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</si>
  <si>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</si>
  <si>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</si>
  <si>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</si>
  <si>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</si>
  <si>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</si>
  <si>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</si>
  <si>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</si>
  <si>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</si>
  <si>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</si>
  <si>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</si>
  <si>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</si>
  <si>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</si>
  <si>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</si>
  <si>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</si>
  <si>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</si>
  <si>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</si>
  <si>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</si>
  <si>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</si>
  <si>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</si>
  <si>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</si>
  <si>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</si>
  <si>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</si>
  <si>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</si>
  <si>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</si>
  <si>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</si>
  <si>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</si>
  <si>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</si>
  <si>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</si>
  <si>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</si>
  <si>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</si>
  <si>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</si>
  <si>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</si>
  <si>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</si>
  <si>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</si>
  <si>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</si>
  <si>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</si>
  <si>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</si>
  <si>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</si>
  <si>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</si>
  <si>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</si>
  <si>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</si>
  <si>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</si>
  <si>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</si>
  <si>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</si>
  <si>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</si>
  <si>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</si>
  <si>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</si>
  <si>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</si>
  <si>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</si>
  <si>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</si>
  <si>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</si>
  <si>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</si>
  <si>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</si>
  <si>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</si>
  <si>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</si>
  <si>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</si>
  <si>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</si>
  <si>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</si>
  <si>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</si>
  <si>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</si>
  <si>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</si>
  <si>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</si>
  <si>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</si>
  <si>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</si>
  <si>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</si>
  <si>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</si>
  <si>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</si>
  <si>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</si>
  <si>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</si>
  <si>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</si>
  <si>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</si>
  <si>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</si>
  <si>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</si>
  <si>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</si>
  <si>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</si>
  <si>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</si>
  <si>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</si>
  <si>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</si>
  <si>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</si>
  <si>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</si>
  <si>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</si>
  <si>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</si>
  <si>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</si>
  <si>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</si>
  <si>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</si>
  <si>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</si>
  <si>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</si>
  <si>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</si>
  <si>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</si>
  <si>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</si>
  <si>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</si>
  <si>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</si>
  <si>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</si>
  <si>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</si>
  <si>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</si>
  <si>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</si>
  <si>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</si>
  <si>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</si>
  <si>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</si>
  <si>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</si>
  <si>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</si>
  <si>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</si>
  <si>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</si>
  <si>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</si>
  <si>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</si>
  <si>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</si>
  <si>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</si>
  <si>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</si>
  <si>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</si>
  <si>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</si>
  <si>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</si>
  <si>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</si>
  <si>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</si>
  <si>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</si>
  <si>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</si>
  <si>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</si>
  <si>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</si>
  <si>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</si>
  <si>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</si>
  <si>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</si>
  <si>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</si>
  <si>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</si>
  <si>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</si>
  <si>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</si>
  <si>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</si>
  <si>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</si>
  <si>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</si>
  <si>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</si>
  <si>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</si>
  <si>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</si>
  <si>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</si>
  <si>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</si>
  <si>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</si>
  <si>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</si>
  <si>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</si>
  <si>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</si>
  <si>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</si>
  <si>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</si>
  <si>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</si>
  <si>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</si>
  <si>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</si>
  <si>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</si>
  <si>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</si>
  <si>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</si>
  <si>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</si>
  <si>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</si>
  <si>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</si>
  <si>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</si>
  <si>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</si>
  <si>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</si>
  <si>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</si>
  <si>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</si>
  <si>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</si>
  <si>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</si>
  <si>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</si>
  <si>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</si>
  <si>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</si>
  <si>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</si>
  <si>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</si>
  <si>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</si>
  <si>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</si>
  <si>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</si>
  <si>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</si>
  <si>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</si>
  <si>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</si>
  <si>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</si>
  <si>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</si>
  <si>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</si>
  <si>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</si>
  <si>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</si>
  <si>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</si>
  <si>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</si>
  <si>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</si>
  <si>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</si>
  <si>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</si>
  <si>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</si>
  <si>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</si>
  <si>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</si>
  <si>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</si>
  <si>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</si>
  <si>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</si>
  <si>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</si>
  <si>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</si>
  <si>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</si>
  <si>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</si>
  <si>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</si>
  <si>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</si>
  <si>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</si>
  <si>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</si>
  <si>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</si>
  <si>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</si>
  <si>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</si>
  <si>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</si>
  <si>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</si>
  <si>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</si>
  <si>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</si>
  <si>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</si>
  <si>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</si>
  <si>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</si>
  <si>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</si>
  <si>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</si>
  <si>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</si>
  <si>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</si>
  <si>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</si>
  <si>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</si>
  <si>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</si>
  <si>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</si>
  <si>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</si>
  <si>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</si>
  <si>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</si>
  <si>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</si>
  <si>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</si>
  <si>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</si>
  <si>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</si>
  <si>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</si>
  <si>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</si>
  <si>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</si>
  <si>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</si>
  <si>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</si>
  <si>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</si>
  <si>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</si>
  <si>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</si>
  <si>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</si>
  <si>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</si>
  <si>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</si>
  <si>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</si>
  <si>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</si>
  <si>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</si>
  <si>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</si>
  <si>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</si>
  <si>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</si>
  <si>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</si>
  <si>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</si>
  <si>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</si>
  <si>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</si>
  <si>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</si>
  <si>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</si>
  <si>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</si>
  <si>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</si>
  <si>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</si>
  <si>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</si>
  <si>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</si>
  <si>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</si>
  <si>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</si>
  <si>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</si>
  <si>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</si>
  <si>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</si>
  <si>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</si>
  <si>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</si>
  <si>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</si>
  <si>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</si>
  <si>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</si>
  <si>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</si>
  <si>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</si>
  <si>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</si>
  <si>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</si>
  <si>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</si>
  <si>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</si>
  <si>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</si>
  <si>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</si>
  <si>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</si>
  <si>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</si>
  <si>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</si>
  <si>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</si>
  <si>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</si>
  <si>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</si>
  <si>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</si>
  <si>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</si>
  <si>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</si>
  <si>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</si>
  <si>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</si>
  <si>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</si>
  <si>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</si>
  <si>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</si>
  <si>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</si>
  <si>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</si>
  <si>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</si>
  <si>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</si>
  <si>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</si>
  <si>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</si>
  <si>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</si>
  <si>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</si>
  <si>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</si>
  <si>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</si>
  <si>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</si>
  <si>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</si>
  <si>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</si>
  <si>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</si>
  <si>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</si>
  <si>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</si>
  <si>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</si>
  <si>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</si>
  <si>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</si>
  <si>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</si>
  <si>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</si>
  <si>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</si>
  <si>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</si>
  <si>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</si>
  <si>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</si>
  <si>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</si>
  <si>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</si>
  <si>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</si>
  <si>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</si>
  <si>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</si>
  <si>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</si>
  <si>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</si>
  <si>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</si>
  <si>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</si>
  <si>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</si>
  <si>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</si>
  <si>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</si>
  <si>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</si>
  <si>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</si>
  <si>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</si>
  <si>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</si>
  <si>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</si>
  <si>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</si>
  <si>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</si>
  <si>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</si>
  <si>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</si>
  <si>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</si>
  <si>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</si>
  <si>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</si>
  <si>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</si>
  <si>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</si>
  <si>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</si>
  <si>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</si>
  <si>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</si>
  <si>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</si>
  <si>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</si>
  <si>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</si>
  <si>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</si>
  <si>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</si>
  <si>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</si>
  <si>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</si>
  <si>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</si>
  <si>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</si>
  <si>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</si>
  <si>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</si>
  <si>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</si>
  <si>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</si>
  <si>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</si>
  <si>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</si>
  <si>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</si>
  <si>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</si>
  <si>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</si>
  <si>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</si>
  <si>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</si>
  <si>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</si>
  <si>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</si>
  <si>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</si>
  <si>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</si>
  <si>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</si>
  <si>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</si>
  <si>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</si>
  <si>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</si>
  <si>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</si>
  <si>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</si>
  <si>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</si>
  <si>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</si>
  <si>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</si>
  <si>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</si>
  <si>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</si>
  <si>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</si>
  <si>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</si>
  <si>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</si>
  <si>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</si>
  <si>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</si>
  <si>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</si>
  <si>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</si>
  <si>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</si>
  <si>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</si>
  <si>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</si>
  <si>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</si>
  <si>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</si>
  <si>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</si>
  <si>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</si>
  <si>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</si>
  <si>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</si>
  <si>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</si>
  <si>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</si>
  <si>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</si>
  <si>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</si>
  <si>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</si>
  <si>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</si>
  <si>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</si>
  <si>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</si>
  <si>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</si>
  <si>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</si>
  <si>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</si>
  <si>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</si>
  <si>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</si>
  <si>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</si>
  <si>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</si>
  <si>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</si>
  <si>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</si>
  <si>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</si>
  <si>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</si>
  <si>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</si>
  <si>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</si>
  <si>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</si>
  <si>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</si>
  <si>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</si>
  <si>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</si>
  <si>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</si>
  <si>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</si>
  <si>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</si>
  <si>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</si>
  <si>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</si>
  <si>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</si>
  <si>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</si>
  <si>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</si>
  <si>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</si>
  <si>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</si>
  <si>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</si>
  <si>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</si>
  <si>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</si>
  <si>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</si>
  <si>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</si>
  <si>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</si>
  <si>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</si>
  <si>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</si>
  <si>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</si>
  <si>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</si>
  <si>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</si>
  <si>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</si>
  <si>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</si>
  <si>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</si>
  <si>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</si>
  <si>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</si>
  <si>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</si>
  <si>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</si>
  <si>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</si>
  <si>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</si>
  <si>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</si>
  <si>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</si>
  <si>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</si>
  <si>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</si>
  <si>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</si>
  <si>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</si>
  <si>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</si>
  <si>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</si>
  <si>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</si>
  <si>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</si>
  <si>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</si>
  <si>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</si>
  <si>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</si>
  <si>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</si>
  <si>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</si>
  <si>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</si>
  <si>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</si>
  <si>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</si>
  <si>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</si>
  <si>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</si>
  <si>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</si>
  <si>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</si>
  <si>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</si>
  <si>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</si>
  <si>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</si>
  <si>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</si>
  <si>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</si>
  <si>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</si>
  <si>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</si>
  <si>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</si>
  <si>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</si>
  <si>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</si>
  <si>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</si>
  <si>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</si>
  <si>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</si>
  <si>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</si>
  <si>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</si>
  <si>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</si>
  <si>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</si>
  <si>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</si>
  <si>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</si>
  <si>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</si>
  <si>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</si>
  <si>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</si>
  <si>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</si>
  <si>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</si>
  <si>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</si>
  <si>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</si>
  <si>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</si>
  <si>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</si>
  <si>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</si>
  <si>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</si>
  <si>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</si>
  <si>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</si>
  <si>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</si>
  <si>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</si>
  <si>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</si>
  <si>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</si>
  <si>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</si>
  <si>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</si>
  <si>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</si>
  <si>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</si>
  <si>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</si>
  <si>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</si>
  <si>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</si>
  <si>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</si>
  <si>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</si>
  <si>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</si>
  <si>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</si>
  <si>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</si>
  <si>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</si>
  <si>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</si>
  <si>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</si>
  <si>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</si>
  <si>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</si>
  <si>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</si>
  <si>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</si>
  <si>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</si>
  <si>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</si>
  <si>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</si>
  <si>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</si>
  <si>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</si>
  <si>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</si>
  <si>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</si>
  <si>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</si>
  <si>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</si>
  <si>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</si>
  <si>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</si>
  <si>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</si>
  <si>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</si>
  <si>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</si>
  <si>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</si>
  <si>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</si>
  <si>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</si>
  <si>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</si>
  <si>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</si>
  <si>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</si>
  <si>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</si>
  <si>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</si>
  <si>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</si>
  <si>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</si>
  <si>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</si>
  <si>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</si>
  <si>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</si>
  <si>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</si>
  <si>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</si>
  <si>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</si>
  <si>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</si>
  <si>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</si>
  <si>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</si>
  <si>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</si>
  <si>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</si>
  <si>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</si>
  <si>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</si>
  <si>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</si>
  <si>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</si>
  <si>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</si>
  <si>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</si>
  <si>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</si>
  <si>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</si>
  <si>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</si>
  <si>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</si>
  <si>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</si>
  <si>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</si>
  <si>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</si>
  <si>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</si>
  <si>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</si>
  <si>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</si>
  <si>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</si>
  <si>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</si>
  <si>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</si>
  <si>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</si>
  <si>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</si>
  <si>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</si>
  <si>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</si>
  <si>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</si>
  <si>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</si>
  <si>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</si>
  <si>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</si>
  <si>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</si>
  <si>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</si>
  <si>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</si>
  <si>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</si>
  <si>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</si>
  <si>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</si>
  <si>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</si>
  <si>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</si>
  <si>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</si>
  <si>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</si>
  <si>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</si>
  <si>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</si>
  <si>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</si>
  <si>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</si>
  <si>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</si>
  <si>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</si>
  <si>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</si>
  <si>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</si>
  <si>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</si>
  <si>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</si>
  <si>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</si>
  <si>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</si>
  <si>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</si>
  <si>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</si>
  <si>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</si>
  <si>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</si>
  <si>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</si>
  <si>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</si>
  <si>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</si>
  <si>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</si>
  <si>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</si>
  <si>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</si>
  <si>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</si>
  <si>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</si>
  <si>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</si>
  <si>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</si>
  <si>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</si>
  <si>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</si>
  <si>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</si>
  <si>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</si>
  <si>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</si>
  <si>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</si>
  <si>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</si>
  <si>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</si>
  <si>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</si>
  <si>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</si>
  <si>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</si>
  <si>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</si>
  <si>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</si>
  <si>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</si>
  <si>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</si>
  <si>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</si>
  <si>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</si>
  <si>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</si>
  <si>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</si>
  <si>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</si>
  <si>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</si>
  <si>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</si>
  <si>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</si>
  <si>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</si>
  <si>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</si>
  <si>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</si>
  <si>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</si>
  <si>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</si>
  <si>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</si>
  <si>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</si>
  <si>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</si>
  <si>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</si>
  <si>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</si>
  <si>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</si>
  <si>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</si>
  <si>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</si>
  <si>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</si>
  <si>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</si>
  <si>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</si>
  <si>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</si>
  <si>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</si>
  <si>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</si>
  <si>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</si>
  <si>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</si>
  <si>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</si>
  <si>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</si>
  <si>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</si>
  <si>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</si>
  <si>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</si>
  <si>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</si>
  <si>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</si>
  <si>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</si>
  <si>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</si>
  <si>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</si>
  <si>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</si>
  <si>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</si>
  <si>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</si>
  <si>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</si>
  <si>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</si>
  <si>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</si>
  <si>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</si>
  <si>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</si>
  <si>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</si>
  <si>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</si>
  <si>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</si>
  <si>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</si>
  <si>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</si>
  <si>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</si>
  <si>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</si>
  <si>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</si>
  <si>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</si>
  <si>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</si>
  <si>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</si>
  <si>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</si>
  <si>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</si>
  <si>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</si>
  <si>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</si>
  <si>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</si>
  <si>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</si>
  <si>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</si>
  <si>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</si>
  <si>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</si>
  <si>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</si>
  <si>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</si>
  <si>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</si>
  <si>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</si>
  <si>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</si>
  <si>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</si>
  <si>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</si>
  <si>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</si>
  <si>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</si>
  <si>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</si>
  <si>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</si>
  <si>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</si>
  <si>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</si>
  <si>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</si>
  <si>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</si>
  <si>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</si>
  <si>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</si>
  <si>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</si>
  <si>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</si>
  <si>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</si>
  <si>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</si>
  <si>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</si>
  <si>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</si>
  <si>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</si>
  <si>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</si>
  <si>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</si>
  <si>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</si>
  <si>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</si>
  <si>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</si>
  <si>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</si>
  <si>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</si>
  <si>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</si>
  <si>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</si>
  <si>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</si>
  <si>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</si>
  <si>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</si>
  <si>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</si>
  <si>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</si>
  <si>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</si>
  <si>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</si>
  <si>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</si>
  <si>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</si>
  <si>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</si>
  <si>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</si>
  <si>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</si>
  <si>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</si>
  <si>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</si>
  <si>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</si>
  <si>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</si>
  <si>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</si>
  <si>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</si>
  <si>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</si>
  <si>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</si>
  <si>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</si>
  <si>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</si>
  <si>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</si>
  <si>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</si>
  <si>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</si>
  <si>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</si>
  <si>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</si>
  <si>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</si>
  <si>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</si>
  <si>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</si>
  <si>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</si>
  <si>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</si>
  <si>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</si>
  <si>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</si>
  <si>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</si>
  <si>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</si>
  <si>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</si>
  <si>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</si>
  <si>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</si>
  <si>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</si>
  <si>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</si>
  <si>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</si>
  <si>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</si>
  <si>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</si>
  <si>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</si>
  <si>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</si>
  <si>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</si>
  <si>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</si>
  <si>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</si>
  <si>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</si>
  <si>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</si>
  <si>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</si>
  <si>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</si>
  <si>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</si>
  <si>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</si>
  <si>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</si>
  <si>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</si>
  <si>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</si>
  <si>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</si>
  <si>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</si>
  <si>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</si>
  <si>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</si>
  <si>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</si>
  <si>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</si>
  <si>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</si>
  <si>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</si>
  <si>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</si>
  <si>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</si>
  <si>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</si>
  <si>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</si>
  <si>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</si>
  <si>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</si>
  <si>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</si>
  <si>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</si>
  <si>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</si>
  <si>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</si>
  <si>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</si>
  <si>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</si>
  <si>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</si>
  <si>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</si>
  <si>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</si>
  <si>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</si>
  <si>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</si>
  <si>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</si>
  <si>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</si>
  <si>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</si>
  <si>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</si>
  <si>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</si>
  <si>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</si>
  <si>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</si>
  <si>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</si>
  <si>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</si>
  <si>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</si>
  <si>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</si>
  <si>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</si>
  <si>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</si>
  <si>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</si>
  <si>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</si>
  <si>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</si>
  <si>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</si>
  <si>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</si>
  <si>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</si>
  <si>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</si>
  <si>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</si>
  <si>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</si>
  <si>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</si>
  <si>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</si>
  <si>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</si>
  <si>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</si>
  <si>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</si>
  <si>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</si>
  <si>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</si>
  <si>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</si>
  <si>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</si>
  <si>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</si>
  <si>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</si>
  <si>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</si>
  <si>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</si>
  <si>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</si>
  <si>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</si>
  <si>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</si>
  <si>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</si>
  <si>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</si>
  <si>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</si>
  <si>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</si>
  <si>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</si>
  <si>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</si>
  <si>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</si>
  <si>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</si>
  <si>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</si>
  <si>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</si>
  <si>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</si>
  <si>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</si>
  <si>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</si>
  <si>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</si>
  <si>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</si>
  <si>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</si>
  <si>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</si>
  <si>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</si>
  <si>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</si>
  <si>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</si>
  <si>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</si>
  <si>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</si>
  <si>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</si>
  <si>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</si>
  <si>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</si>
  <si>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</si>
  <si>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</si>
  <si>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</si>
  <si>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</si>
  <si>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</si>
  <si>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</si>
  <si>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</si>
  <si>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</si>
  <si>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</si>
  <si>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</si>
  <si>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</si>
  <si>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</si>
  <si>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</si>
  <si>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</si>
  <si>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</si>
  <si>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</si>
  <si>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</si>
  <si>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</si>
  <si>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</si>
  <si>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</si>
  <si>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</si>
  <si>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</si>
  <si>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</si>
  <si>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</si>
  <si>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</si>
  <si>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</si>
  <si>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</si>
  <si>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</si>
  <si>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</si>
  <si>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</si>
  <si>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</si>
  <si>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</si>
  <si>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</si>
  <si>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</si>
  <si>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</si>
  <si>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</si>
  <si>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</si>
  <si>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</si>
  <si>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</si>
  <si>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</si>
  <si>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</si>
  <si>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</si>
  <si>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</si>
  <si>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</si>
  <si>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</si>
  <si>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</si>
  <si>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</si>
  <si>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</si>
  <si>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</si>
  <si>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</si>
  <si>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</si>
  <si>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</si>
  <si>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</si>
  <si>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</si>
  <si>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</si>
  <si>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</si>
  <si>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</si>
  <si>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</si>
  <si>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</si>
  <si>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</si>
  <si>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</si>
  <si>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</si>
  <si>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</si>
  <si>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</si>
  <si>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</si>
  <si>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</si>
  <si>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</si>
  <si>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</si>
  <si>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</si>
  <si>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</si>
  <si>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</si>
  <si>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</si>
  <si>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</si>
  <si>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</si>
  <si>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</si>
  <si>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</si>
  <si>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</si>
  <si>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</si>
  <si>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</si>
  <si>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</si>
  <si>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</si>
  <si>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</si>
  <si>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</si>
  <si>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</si>
  <si>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</si>
  <si>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</si>
  <si>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</si>
  <si>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</si>
  <si>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</si>
  <si>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</si>
  <si>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</si>
  <si>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</si>
  <si>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</si>
  <si>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</si>
  <si>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</si>
  <si>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</si>
  <si>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</si>
  <si>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</si>
  <si>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</si>
  <si>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</si>
  <si>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</si>
  <si>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</si>
  <si>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</si>
  <si>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</si>
  <si>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</si>
  <si>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</si>
  <si>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</si>
  <si>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</si>
  <si>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</si>
  <si>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</si>
  <si>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</si>
  <si>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</si>
  <si>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</si>
  <si>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</si>
  <si>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</si>
  <si>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</si>
  <si>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</si>
  <si>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</si>
  <si>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</si>
  <si>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</si>
  <si>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</si>
  <si>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</si>
  <si>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</si>
  <si>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</si>
  <si>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</si>
  <si>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</si>
  <si>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</si>
  <si>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</si>
  <si>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</si>
  <si>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</si>
  <si>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</si>
  <si>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</si>
  <si>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</si>
  <si>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</si>
  <si>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</si>
  <si>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</si>
  <si>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</si>
  <si>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</si>
  <si>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</si>
  <si>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</si>
  <si>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</si>
  <si>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</si>
  <si>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</si>
  <si>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</si>
  <si>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</si>
  <si>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</si>
  <si>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</si>
  <si>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</si>
  <si>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</si>
  <si>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</si>
  <si>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</si>
  <si>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</si>
  <si>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</si>
  <si>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</si>
  <si>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</si>
  <si>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</si>
  <si>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</si>
  <si>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</si>
  <si>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</si>
  <si>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</si>
  <si>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</si>
  <si>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</si>
  <si>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</si>
  <si>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</si>
  <si>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</si>
  <si>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</si>
  <si>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</si>
  <si>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</si>
  <si>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</si>
  <si>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</si>
  <si>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</si>
  <si>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</si>
  <si>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</si>
  <si>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</si>
  <si>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</si>
  <si>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</si>
  <si>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</si>
  <si>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</si>
  <si>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</si>
  <si>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</si>
  <si>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</si>
  <si>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</si>
  <si>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</si>
  <si>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</si>
  <si>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</si>
  <si>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</si>
  <si>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</si>
  <si>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</si>
  <si>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</si>
  <si>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</si>
  <si>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</si>
  <si>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</si>
  <si>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</si>
  <si>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</si>
  <si>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</si>
  <si>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</si>
  <si>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</si>
  <si>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</si>
  <si>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</si>
  <si>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</si>
  <si>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</si>
  <si>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</si>
  <si>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</si>
  <si>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</si>
  <si>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</si>
  <si>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</si>
  <si>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</si>
  <si>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</si>
  <si>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</si>
  <si>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</si>
  <si>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</si>
  <si>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</si>
  <si>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</si>
  <si>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</si>
  <si>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</si>
  <si>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</si>
  <si>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</si>
  <si>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</si>
  <si>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</si>
  <si>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</si>
  <si>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</si>
  <si>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</si>
  <si>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</si>
  <si>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</si>
  <si>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</si>
  <si>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</si>
  <si>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</si>
  <si>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</si>
  <si>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</si>
  <si>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</si>
  <si>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</si>
  <si>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</si>
  <si>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</si>
  <si>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</si>
  <si>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</si>
  <si>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</si>
  <si>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</si>
  <si>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</si>
  <si>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</si>
  <si>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</si>
  <si>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</si>
  <si>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</si>
  <si>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</si>
  <si>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</si>
  <si>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</si>
  <si>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</si>
  <si>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</si>
  <si>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</si>
  <si>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</si>
  <si>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</si>
  <si>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</si>
  <si>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</si>
  <si>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</si>
  <si>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</si>
  <si>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</si>
  <si>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</si>
  <si>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</si>
  <si>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</si>
  <si>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</si>
  <si>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</si>
  <si>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</si>
  <si>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</si>
  <si>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</si>
  <si>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</si>
  <si>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</si>
  <si>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</si>
  <si>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</si>
  <si>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</si>
  <si>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</si>
  <si>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</si>
  <si>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</si>
  <si>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</si>
  <si>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</si>
  <si>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</si>
  <si>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</si>
  <si>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</si>
  <si>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</si>
  <si>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</si>
  <si>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</si>
  <si>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</si>
  <si>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</si>
  <si>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</si>
  <si>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</si>
  <si>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</si>
  <si>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</si>
  <si>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</si>
  <si>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</si>
  <si>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</si>
  <si>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</si>
  <si>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</si>
  <si>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</si>
  <si>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</si>
  <si>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</si>
  <si>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</si>
  <si>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</si>
  <si>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</si>
  <si>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</si>
  <si>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</si>
  <si>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</si>
  <si>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</si>
  <si>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</si>
  <si>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</si>
  <si>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</si>
  <si>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</si>
  <si>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</si>
  <si>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</si>
  <si>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</si>
  <si>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</si>
  <si>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</si>
  <si>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</si>
  <si>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</si>
  <si>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</si>
  <si>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</si>
  <si>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</si>
  <si>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</si>
  <si>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</si>
  <si>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</si>
  <si>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</si>
  <si>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</si>
  <si>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</si>
  <si>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</si>
  <si>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</si>
  <si>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</si>
  <si>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</si>
  <si>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</si>
  <si>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</si>
  <si>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</si>
  <si>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</si>
  <si>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</si>
  <si>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</si>
  <si>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</si>
  <si>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</si>
  <si>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</si>
  <si>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</si>
  <si>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</si>
  <si>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</si>
  <si>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</si>
  <si>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</si>
  <si>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</si>
  <si>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</si>
  <si>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</si>
  <si>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</si>
  <si>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</si>
  <si>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</si>
  <si>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</si>
  <si>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</si>
  <si>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</si>
  <si>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</si>
  <si>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</si>
  <si>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</si>
  <si>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</si>
  <si>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</si>
  <si>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</si>
  <si>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</si>
  <si>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</si>
  <si>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</si>
  <si>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</si>
  <si>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</si>
  <si>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</si>
  <si>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</si>
  <si>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</si>
  <si>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</si>
  <si>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</si>
  <si>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</si>
  <si>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</si>
  <si>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</si>
  <si>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</si>
  <si>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</si>
  <si>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</si>
  <si>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</si>
  <si>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</si>
  <si>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</si>
  <si>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</si>
  <si>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</si>
  <si>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</si>
  <si>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</si>
  <si>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</si>
  <si>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</si>
  <si>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</si>
  <si>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</si>
  <si>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</si>
  <si>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</si>
  <si>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</si>
  <si>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</si>
  <si>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</si>
  <si>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</si>
  <si>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</si>
  <si>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</si>
  <si>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</si>
  <si>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</si>
  <si>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</si>
  <si>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</si>
  <si>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</si>
  <si>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</si>
  <si>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</si>
  <si>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</si>
  <si>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</si>
  <si>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</si>
  <si>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</si>
  <si>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</si>
  <si>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</si>
  <si>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</si>
  <si>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</si>
  <si>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</si>
  <si>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</si>
  <si>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</si>
  <si>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</si>
  <si>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</si>
  <si>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</si>
  <si>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</si>
  <si>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</si>
  <si>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</si>
  <si>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</si>
  <si>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</si>
  <si>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</si>
  <si>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</si>
  <si>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</si>
  <si>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</si>
  <si>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</si>
  <si>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</si>
  <si>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</si>
  <si>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</si>
  <si>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</si>
  <si>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</si>
  <si>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</si>
  <si>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</si>
  <si>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</si>
  <si>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</si>
  <si>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</si>
  <si>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</si>
  <si>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</si>
  <si>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</si>
  <si>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</si>
  <si>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</si>
  <si>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</si>
  <si>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</si>
  <si>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</si>
  <si>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</si>
  <si>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</si>
  <si>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</si>
  <si>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</si>
  <si>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</si>
  <si>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</si>
  <si>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</si>
  <si>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</si>
  <si>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</si>
  <si>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</si>
  <si>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</si>
  <si>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</si>
  <si>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</si>
  <si>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</si>
  <si>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</si>
  <si>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</si>
  <si>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</si>
  <si>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</si>
  <si>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</si>
  <si>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</si>
  <si>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</si>
  <si>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</si>
  <si>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</si>
  <si>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</si>
  <si>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</si>
  <si>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</si>
  <si>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</si>
  <si>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</si>
  <si>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</si>
  <si>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</si>
  <si>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</si>
  <si>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</si>
  <si>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</si>
  <si>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</si>
  <si>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</si>
  <si>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</si>
  <si>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</si>
  <si>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</si>
  <si>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</si>
  <si>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</si>
  <si>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</si>
  <si>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</si>
  <si>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</si>
  <si>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</si>
  <si>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</si>
  <si>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</si>
  <si>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</si>
  <si>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</si>
  <si>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</si>
  <si>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</si>
  <si>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</si>
  <si>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</si>
  <si>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</si>
  <si>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</si>
  <si>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</si>
  <si>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</si>
  <si>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</si>
  <si>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</si>
  <si>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</si>
  <si>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</si>
  <si>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</si>
  <si>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</si>
  <si>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</si>
  <si>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</si>
  <si>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</si>
  <si>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</si>
  <si>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</si>
  <si>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</si>
  <si>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</si>
  <si>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</si>
  <si>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</si>
  <si>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</si>
  <si>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</si>
  <si>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</si>
  <si>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</si>
  <si>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</si>
  <si>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</si>
  <si>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</si>
  <si>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</si>
  <si>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</si>
  <si>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</si>
  <si>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</si>
  <si>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</si>
  <si>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</si>
  <si>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</si>
  <si>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</si>
  <si>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</si>
  <si>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</si>
  <si>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</si>
  <si>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</si>
  <si>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</si>
  <si>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</si>
  <si>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</si>
  <si>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</si>
  <si>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</si>
  <si>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</si>
  <si>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</si>
  <si>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</si>
  <si>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</si>
  <si>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</si>
  <si>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</si>
  <si>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</si>
  <si>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</si>
  <si>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</si>
  <si>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</si>
  <si>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</si>
  <si>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</si>
  <si>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</si>
  <si>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</si>
  <si>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</si>
  <si>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</si>
  <si>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</si>
  <si>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</si>
  <si>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</si>
  <si>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</si>
  <si>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</si>
  <si>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</si>
  <si>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</si>
  <si>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</si>
  <si>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</si>
  <si>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</si>
  <si>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</si>
  <si>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</si>
  <si>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</si>
  <si>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</si>
  <si>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</si>
  <si>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</si>
  <si>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</si>
  <si>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</si>
  <si>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</si>
  <si>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</si>
  <si>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</si>
  <si>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</si>
  <si>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</si>
  <si>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</si>
  <si>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</si>
  <si>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</si>
  <si>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</si>
  <si>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</si>
  <si>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</si>
  <si>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</si>
  <si>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</si>
  <si>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</si>
  <si>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</si>
  <si>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</si>
  <si>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</si>
  <si>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</si>
  <si>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</si>
  <si>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</si>
  <si>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</si>
  <si>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</si>
  <si>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</si>
  <si>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</si>
  <si>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</si>
  <si>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</si>
  <si>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</si>
  <si>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</si>
  <si>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</si>
  <si>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</si>
  <si>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</si>
  <si>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</si>
  <si>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</si>
  <si>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</si>
  <si>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</si>
  <si>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</si>
  <si>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</si>
  <si>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</si>
  <si>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</si>
  <si>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</si>
  <si>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</si>
  <si>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</si>
  <si>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</si>
  <si>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</si>
  <si>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</si>
  <si>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</si>
  <si>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</si>
  <si>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</si>
  <si>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</si>
  <si>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</si>
  <si>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</si>
  <si>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</si>
  <si>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</si>
  <si>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</si>
  <si>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</si>
  <si>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</si>
  <si>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</si>
  <si>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</si>
  <si>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</si>
  <si>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</si>
  <si>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</si>
  <si>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</si>
  <si>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</si>
  <si>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</si>
  <si>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</si>
  <si>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</si>
  <si>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</si>
  <si>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</si>
  <si>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</si>
  <si>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</si>
  <si>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</si>
  <si>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</si>
  <si>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</si>
  <si>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</si>
  <si>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</si>
  <si>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</si>
  <si>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</si>
  <si>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</si>
  <si>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</si>
  <si>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</si>
  <si>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</si>
  <si>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</si>
  <si>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</si>
  <si>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</si>
  <si>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</si>
  <si>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</si>
  <si>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</si>
  <si>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</si>
  <si>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</si>
  <si>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</si>
  <si>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</si>
  <si>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</si>
  <si>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</si>
  <si>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</si>
  <si>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</si>
  <si>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</si>
  <si>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</si>
  <si>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</si>
  <si>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</si>
  <si>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</si>
  <si>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</si>
  <si>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</si>
  <si>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</si>
  <si>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</si>
  <si>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</si>
  <si>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</si>
  <si>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</si>
  <si>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</si>
  <si>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</si>
  <si>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</si>
  <si>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</si>
  <si>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</si>
  <si>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</si>
  <si>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</si>
  <si>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</si>
  <si>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</si>
  <si>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</si>
  <si>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</si>
  <si>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</si>
  <si>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</si>
  <si>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</si>
  <si>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</si>
  <si>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</si>
  <si>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</si>
  <si>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</si>
  <si>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</si>
  <si>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</si>
  <si>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</si>
  <si>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</si>
  <si>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</si>
  <si>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</si>
  <si>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</si>
  <si>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</si>
  <si>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</si>
  <si>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</si>
  <si>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</si>
  <si>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</si>
  <si>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</si>
  <si>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</si>
  <si>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</si>
  <si>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</si>
  <si>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</si>
  <si>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</si>
  <si>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</si>
  <si>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</si>
  <si>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</si>
  <si>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</si>
  <si>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</si>
  <si>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</si>
  <si>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</si>
  <si>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</si>
  <si>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</si>
  <si>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</si>
  <si>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</si>
  <si>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</si>
  <si>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</si>
  <si>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</si>
  <si>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</si>
  <si>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</si>
  <si>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</si>
  <si>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</si>
  <si>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</si>
  <si>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</si>
  <si>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</si>
  <si>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</si>
  <si>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</si>
  <si>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</si>
  <si>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</si>
  <si>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</si>
  <si>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</si>
  <si>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</si>
  <si>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</si>
  <si>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</si>
  <si>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</si>
  <si>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</si>
  <si>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</si>
  <si>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</si>
  <si>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</si>
  <si>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</si>
  <si>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</si>
  <si>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</si>
  <si>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</si>
  <si>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</si>
  <si>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</si>
  <si>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</si>
  <si>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</si>
  <si>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</si>
  <si>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</si>
  <si>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</si>
  <si>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</si>
  <si>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</si>
  <si>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</si>
  <si>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</si>
  <si>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</si>
  <si>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</si>
  <si>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</si>
  <si>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</si>
  <si>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</si>
  <si>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</si>
  <si>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</si>
  <si>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</si>
  <si>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</si>
  <si>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</si>
  <si>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</si>
  <si>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</si>
  <si>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</si>
  <si>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</si>
  <si>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</si>
  <si>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</si>
  <si>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</si>
  <si>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</si>
  <si>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</si>
  <si>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</si>
  <si>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</si>
  <si>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</si>
  <si>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</si>
  <si>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</si>
  <si>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</si>
  <si>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</si>
  <si>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</si>
  <si>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</si>
  <si>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</si>
  <si>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</si>
  <si>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</si>
  <si>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</si>
  <si>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</si>
  <si>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</si>
  <si>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</si>
  <si>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</si>
  <si>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</si>
  <si>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</si>
  <si>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</si>
  <si>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</si>
  <si>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</si>
  <si>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</si>
  <si>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</si>
  <si>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</si>
  <si>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</si>
  <si>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</si>
  <si>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</si>
  <si>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</si>
  <si>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</si>
  <si>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</si>
  <si>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</si>
  <si>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</si>
  <si>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</si>
  <si>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</si>
  <si>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</si>
  <si>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</si>
  <si>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</si>
  <si>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</si>
  <si>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</si>
  <si>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</si>
  <si>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</si>
  <si>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</si>
  <si>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</si>
  <si>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</si>
  <si>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</si>
  <si>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</si>
  <si>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</si>
  <si>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</si>
  <si>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</si>
  <si>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</si>
  <si>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</si>
  <si>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</si>
  <si>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</si>
  <si>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</si>
  <si>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</si>
  <si>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</si>
  <si>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</si>
  <si>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</si>
  <si>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</si>
  <si>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</si>
  <si>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</si>
  <si>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</si>
  <si>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</si>
  <si>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</si>
  <si>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</si>
  <si>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</si>
  <si>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</si>
  <si>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</si>
  <si>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</si>
  <si>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</si>
  <si>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</si>
  <si>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</si>
  <si>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</si>
  <si>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</si>
  <si>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</si>
  <si>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</si>
  <si>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</si>
  <si>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</si>
  <si>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</si>
  <si>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</si>
  <si>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</si>
  <si>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</si>
  <si>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</si>
  <si>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</si>
  <si>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</si>
  <si>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</si>
  <si>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</si>
  <si>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</si>
  <si>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</si>
  <si>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</si>
  <si>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</si>
  <si>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</si>
  <si>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</si>
  <si>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</si>
  <si>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</si>
  <si>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</si>
  <si>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</si>
  <si>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</si>
  <si>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</si>
  <si>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</si>
  <si>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</si>
  <si>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</si>
  <si>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</si>
  <si>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</si>
  <si>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</si>
  <si>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</si>
  <si>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</si>
  <si>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</si>
  <si>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</si>
  <si>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</si>
  <si>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</si>
  <si>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</si>
  <si>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</si>
  <si>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</si>
  <si>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</si>
  <si>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</si>
  <si>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</si>
  <si>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</si>
  <si>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</si>
  <si>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</si>
  <si>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</si>
  <si>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</si>
  <si>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</si>
  <si>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</si>
  <si>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</si>
  <si>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</si>
  <si>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</si>
  <si>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</si>
  <si>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</si>
  <si>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</si>
  <si>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</si>
  <si>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</si>
  <si>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</si>
  <si>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</si>
  <si>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</si>
  <si>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</si>
  <si>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</si>
  <si>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</si>
  <si>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</si>
  <si>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</si>
  <si>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</si>
  <si>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</si>
  <si>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</si>
  <si>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</si>
  <si>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</si>
  <si>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</si>
  <si>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</si>
  <si>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</si>
  <si>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</si>
  <si>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</si>
  <si>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</si>
  <si>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</si>
  <si>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</si>
  <si>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</si>
  <si>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</si>
  <si>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</si>
  <si>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</si>
  <si>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</si>
  <si>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</si>
  <si>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</si>
  <si>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</si>
  <si>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</si>
  <si>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</si>
  <si>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</si>
  <si>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</si>
  <si>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</si>
  <si>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</si>
  <si>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</si>
  <si>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</si>
  <si>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</si>
  <si>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</si>
  <si>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</si>
  <si>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</si>
  <si>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</si>
  <si>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</si>
  <si>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</si>
  <si>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</si>
  <si>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</si>
  <si>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</si>
  <si>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</si>
  <si>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</si>
  <si>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</si>
  <si>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</si>
  <si>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</si>
  <si>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</si>
  <si>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</si>
  <si>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</si>
  <si>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</si>
  <si>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</si>
  <si>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</si>
  <si>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</si>
  <si>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</si>
  <si>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</si>
  <si>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</si>
  <si>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</si>
  <si>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</si>
  <si>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</si>
  <si>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</si>
  <si>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</si>
  <si>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</si>
  <si>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</si>
  <si>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</si>
  <si>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</si>
  <si>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</si>
  <si>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</si>
  <si>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</si>
  <si>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</si>
  <si>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</si>
  <si>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</si>
  <si>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</si>
  <si>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</si>
  <si>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</si>
  <si>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</si>
  <si>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</si>
  <si>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</si>
  <si>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</si>
  <si>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</si>
  <si>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</si>
  <si>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</si>
  <si>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</si>
  <si>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</si>
  <si>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</si>
  <si>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</si>
  <si>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</si>
  <si>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</si>
  <si>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</si>
  <si>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</si>
  <si>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</si>
  <si>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</si>
  <si>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</si>
  <si>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</si>
  <si>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</si>
  <si>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</si>
  <si>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</si>
  <si>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</si>
  <si>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</si>
  <si>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</si>
  <si>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</si>
  <si>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</si>
  <si>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</si>
  <si>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</si>
  <si>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</si>
  <si>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</si>
  <si>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</si>
  <si>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</si>
  <si>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</si>
  <si>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</si>
  <si>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</si>
  <si>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</si>
  <si>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</si>
  <si>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</si>
  <si>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</si>
  <si>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</si>
  <si>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</si>
  <si>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</si>
  <si>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</si>
  <si>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</si>
  <si>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</si>
  <si>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</si>
  <si>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</si>
  <si>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</si>
  <si>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</si>
  <si>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</si>
  <si>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</si>
  <si>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</si>
  <si>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</si>
  <si>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</si>
  <si>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</si>
  <si>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</si>
  <si>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</si>
  <si>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</si>
  <si>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</si>
  <si>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</si>
  <si>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</si>
  <si>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</si>
  <si>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</si>
  <si>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</si>
  <si>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</si>
  <si>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</si>
  <si>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</si>
  <si>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</si>
  <si>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</si>
  <si>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</si>
  <si>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</si>
  <si>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</si>
  <si>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</si>
  <si>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</si>
  <si>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</si>
  <si>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</si>
  <si>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</si>
  <si>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</si>
  <si>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</si>
  <si>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</si>
  <si>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</si>
  <si>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</si>
  <si>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</si>
  <si>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</si>
  <si>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</si>
  <si>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</si>
  <si>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</si>
  <si>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</si>
  <si>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</si>
  <si>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</si>
  <si>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</si>
  <si>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</si>
  <si>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</si>
  <si>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</si>
  <si>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</si>
  <si>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</si>
  <si>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</si>
  <si>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</si>
  <si>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</si>
  <si>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</si>
  <si>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</si>
  <si>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</si>
  <si>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</si>
  <si>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</si>
  <si>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</si>
  <si>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</si>
  <si>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</si>
  <si>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</si>
  <si>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</si>
  <si>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</si>
  <si>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</si>
  <si>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</si>
  <si>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</si>
  <si>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</si>
  <si>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</si>
  <si>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</si>
  <si>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</si>
  <si>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</si>
  <si>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</si>
  <si>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</si>
  <si>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</si>
  <si>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</si>
  <si>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</si>
  <si>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</si>
  <si>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</si>
  <si>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</si>
  <si>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</si>
  <si>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</si>
  <si>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</si>
  <si>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</si>
  <si>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</si>
  <si>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</si>
  <si>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</si>
  <si>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</si>
  <si>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</si>
  <si>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</si>
  <si>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</si>
  <si>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</si>
  <si>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</si>
  <si>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</si>
  <si>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</si>
  <si>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</si>
  <si>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</si>
  <si>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</si>
  <si>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</si>
  <si>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</si>
  <si>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</si>
  <si>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</si>
  <si>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</si>
  <si>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</si>
  <si>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</si>
  <si>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</si>
  <si>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</si>
  <si>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</si>
  <si>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</si>
  <si>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</si>
  <si>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</si>
  <si>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</si>
  <si>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</si>
  <si>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</si>
  <si>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</si>
  <si>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</si>
  <si>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</si>
  <si>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</si>
  <si>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</si>
  <si>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</si>
  <si>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</si>
  <si>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</si>
  <si>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</si>
  <si>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</si>
  <si>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</si>
  <si>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</si>
  <si>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</si>
  <si>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</si>
  <si>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</si>
  <si>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</si>
  <si>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</si>
  <si>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</si>
  <si>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</si>
  <si>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</si>
  <si>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</si>
  <si>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</si>
  <si>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</si>
  <si>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</si>
  <si>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</si>
  <si>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</si>
  <si>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</si>
  <si>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</si>
  <si>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</si>
  <si>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</si>
  <si>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</si>
  <si>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</si>
  <si>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</si>
  <si>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</si>
  <si>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</si>
  <si>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</si>
  <si>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</si>
  <si>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</si>
  <si>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</si>
  <si>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</si>
  <si>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</si>
  <si>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</si>
  <si>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</si>
  <si>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</si>
  <si>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</si>
  <si>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</si>
  <si>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</si>
  <si>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</si>
  <si>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</si>
  <si>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</si>
  <si>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</si>
  <si>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</si>
  <si>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</si>
  <si>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</si>
  <si>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</si>
  <si>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</si>
  <si>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</si>
  <si>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</si>
  <si>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</si>
  <si>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</si>
  <si>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</si>
  <si>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</si>
  <si>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</si>
  <si>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</si>
  <si>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</si>
  <si>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</si>
  <si>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</si>
  <si>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</si>
  <si>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</si>
  <si>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</si>
  <si>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</si>
  <si>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</si>
  <si>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</si>
  <si>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</si>
  <si>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</si>
  <si>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</si>
  <si>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</si>
  <si>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</si>
  <si>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</si>
  <si>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</si>
  <si>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</si>
  <si>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</si>
  <si>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</si>
  <si>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</si>
  <si>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</si>
  <si>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</si>
  <si>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</si>
  <si>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</si>
  <si>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</si>
  <si>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</si>
  <si>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</si>
  <si>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</si>
  <si>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</si>
  <si>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</si>
  <si>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</si>
  <si>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</si>
  <si>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</si>
  <si>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</si>
  <si>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</si>
  <si>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</si>
  <si>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</si>
  <si>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</si>
  <si>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</si>
  <si>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</si>
  <si>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</si>
  <si>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</si>
  <si>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</si>
  <si>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</si>
  <si>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</si>
  <si>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</si>
  <si>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</si>
  <si>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</si>
  <si>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</si>
  <si>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</si>
  <si>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</si>
  <si>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</si>
  <si>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</si>
  <si>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</si>
  <si>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</si>
  <si>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</si>
  <si>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</si>
  <si>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</si>
  <si>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</si>
  <si>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</si>
  <si>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</si>
  <si>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</si>
  <si>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</si>
  <si>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</si>
  <si>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</si>
  <si>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</si>
  <si>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</si>
  <si>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</si>
  <si>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</si>
  <si>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</si>
  <si>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</si>
  <si>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</si>
  <si>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</si>
  <si>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</si>
  <si>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</si>
  <si>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</si>
  <si>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</si>
  <si>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</si>
  <si>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</si>
  <si>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</si>
  <si>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</si>
  <si>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</si>
  <si>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</si>
  <si>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</si>
  <si>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</si>
  <si>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</si>
  <si>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</si>
  <si>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</si>
  <si>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</si>
  <si>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</si>
  <si>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</si>
  <si>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</si>
  <si>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</si>
  <si>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</si>
  <si>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</si>
  <si>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</si>
  <si>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</si>
  <si>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</si>
  <si>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</si>
  <si>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</si>
  <si>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</si>
  <si>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</si>
  <si>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</si>
  <si>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</si>
  <si>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</si>
  <si>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</si>
  <si>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</si>
  <si>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</si>
  <si>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</si>
  <si>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</si>
  <si>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</si>
  <si>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</si>
  <si>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</si>
  <si>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</si>
  <si>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</si>
  <si>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</si>
  <si>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</si>
  <si>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</si>
  <si>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</si>
  <si>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</si>
  <si>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</si>
  <si>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</si>
  <si>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</si>
  <si>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</si>
  <si>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</si>
  <si>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</si>
  <si>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</si>
  <si>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</si>
  <si>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</si>
  <si>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</si>
  <si>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</si>
  <si>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</si>
  <si>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</si>
  <si>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</si>
  <si>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</si>
  <si>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</si>
  <si>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</si>
  <si>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</si>
  <si>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</si>
  <si>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</si>
  <si>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</si>
  <si>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</si>
  <si>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</si>
  <si>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</si>
  <si>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</si>
  <si>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</si>
  <si>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</si>
  <si>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</si>
  <si>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</si>
  <si>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</si>
  <si>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</si>
  <si>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</si>
  <si>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</si>
  <si>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</si>
  <si>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</si>
  <si>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</si>
  <si>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</si>
  <si>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</si>
  <si>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</si>
  <si>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</si>
  <si>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</si>
  <si>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</si>
  <si>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</si>
  <si>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</si>
  <si>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</si>
  <si>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</si>
  <si>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</si>
  <si>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</si>
  <si>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</si>
  <si>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</si>
  <si>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</si>
  <si>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</si>
  <si>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</si>
  <si>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</si>
  <si>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</si>
  <si>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</si>
  <si>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</si>
  <si>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</si>
  <si>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</si>
  <si>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</si>
  <si>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</si>
  <si>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</si>
  <si>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</si>
  <si>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</si>
  <si>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</si>
  <si>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</si>
  <si>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</si>
  <si>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</si>
  <si>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</si>
  <si>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</si>
  <si>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</si>
  <si>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</si>
  <si>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</si>
  <si>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</si>
  <si>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</si>
  <si>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</si>
  <si>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</si>
  <si>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</si>
  <si>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</si>
  <si>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</si>
  <si>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</si>
  <si>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</si>
  <si>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</si>
  <si>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</si>
  <si>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</si>
  <si>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</si>
  <si>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</si>
  <si>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</si>
  <si>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</si>
  <si>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</si>
  <si>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</si>
  <si>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</si>
  <si>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</si>
  <si>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</si>
  <si>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</si>
  <si>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</si>
  <si>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</si>
  <si>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</si>
  <si>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</si>
  <si>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</si>
  <si>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</si>
  <si>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</si>
  <si>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</si>
  <si>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</si>
  <si>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</si>
  <si>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</si>
  <si>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</si>
  <si>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</si>
  <si>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</si>
  <si>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</si>
  <si>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</si>
  <si>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</si>
  <si>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</si>
  <si>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</si>
  <si>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</si>
  <si>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</si>
  <si>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</si>
  <si>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</si>
  <si>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</si>
  <si>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</si>
  <si>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</si>
  <si>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</si>
  <si>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</si>
  <si>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</si>
  <si>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</si>
  <si>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</si>
  <si>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</si>
  <si>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</si>
  <si>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</si>
  <si>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</si>
  <si>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</si>
  <si>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</si>
  <si>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</si>
  <si>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</si>
  <si>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</si>
  <si>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</si>
  <si>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</si>
  <si>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</si>
  <si>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</si>
  <si>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</si>
  <si>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</si>
  <si>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</si>
  <si>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</si>
  <si>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</si>
  <si>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</si>
  <si>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</si>
  <si>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</si>
  <si>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</si>
  <si>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</si>
  <si>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</si>
  <si>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</si>
  <si>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</si>
  <si>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</si>
  <si>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</si>
  <si>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</si>
  <si>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</si>
  <si>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</si>
  <si>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</si>
  <si>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</si>
  <si>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</si>
  <si>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</si>
  <si>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</si>
  <si>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</si>
  <si>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</si>
  <si>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</si>
  <si>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</si>
  <si>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</si>
  <si>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</si>
  <si>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</si>
  <si>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</si>
  <si>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</si>
  <si>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</si>
  <si>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</si>
  <si>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</si>
  <si>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</si>
  <si>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</si>
  <si>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</si>
  <si>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</si>
  <si>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</si>
  <si>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</si>
  <si>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</si>
  <si>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</si>
  <si>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</si>
  <si>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</si>
  <si>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</si>
  <si>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</si>
  <si>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</si>
  <si>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</si>
  <si>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</si>
  <si>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</si>
  <si>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</si>
  <si>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</si>
  <si>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</si>
  <si>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</si>
  <si>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</si>
  <si>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</si>
  <si>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</si>
  <si>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</si>
  <si>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</si>
  <si>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</si>
  <si>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</si>
  <si>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</si>
  <si>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</si>
  <si>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</si>
  <si>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</si>
  <si>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</si>
  <si>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</si>
  <si>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</si>
  <si>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</si>
  <si>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</si>
  <si>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</si>
  <si>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</si>
  <si>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</si>
  <si>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</si>
  <si>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</si>
  <si>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</si>
  <si>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</si>
  <si>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</si>
  <si>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</si>
  <si>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</si>
  <si>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</si>
  <si>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</si>
  <si>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</si>
  <si>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</si>
  <si>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</si>
  <si>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</si>
  <si>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</si>
  <si>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</si>
  <si>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</si>
  <si>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</si>
  <si>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</si>
  <si>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</si>
  <si>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</si>
  <si>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</si>
  <si>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</si>
  <si>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</si>
  <si>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</si>
  <si>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</si>
  <si>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</si>
  <si>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</si>
  <si>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</si>
  <si>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</si>
  <si>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</si>
  <si>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</si>
  <si>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</si>
  <si>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</si>
  <si>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</si>
  <si>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</si>
  <si>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</si>
  <si>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</si>
  <si>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</si>
  <si>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</si>
  <si>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</si>
  <si>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</si>
  <si>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</si>
  <si>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</si>
  <si>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</si>
  <si>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</si>
  <si>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</si>
  <si>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</si>
  <si>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</si>
  <si>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</si>
  <si>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</si>
  <si>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</si>
  <si>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</si>
  <si>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</si>
  <si>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</si>
  <si>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</si>
  <si>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</si>
  <si>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</si>
  <si>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</si>
  <si>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</si>
  <si>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</si>
  <si>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</si>
  <si>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</si>
  <si>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</si>
  <si>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</si>
  <si>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</si>
  <si>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</si>
  <si>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</si>
  <si>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</si>
  <si>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</si>
  <si>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</si>
  <si>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</si>
  <si>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</si>
  <si>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</si>
  <si>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</si>
  <si>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</si>
  <si>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</si>
  <si>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</si>
  <si>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</si>
  <si>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</si>
  <si>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</si>
  <si>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</si>
  <si>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</si>
  <si>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</si>
  <si>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</si>
  <si>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</si>
  <si>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</si>
  <si>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</si>
  <si>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</si>
  <si>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</si>
  <si>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</si>
  <si>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</si>
  <si>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</si>
  <si>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</si>
  <si>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</si>
  <si>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</si>
  <si>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</si>
  <si>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</si>
  <si>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</si>
  <si>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</si>
  <si>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</si>
  <si>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</si>
  <si>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</si>
  <si>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</si>
  <si>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</si>
  <si>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</si>
  <si>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</si>
  <si>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</si>
  <si>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</si>
  <si>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</si>
  <si>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</si>
  <si>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</si>
  <si>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</si>
  <si>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</si>
  <si>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</si>
  <si>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</si>
  <si>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</si>
  <si>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</si>
  <si>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</si>
  <si>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</si>
  <si>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</si>
  <si>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</si>
  <si>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</si>
  <si>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</si>
  <si>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</si>
  <si>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</si>
  <si>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</si>
  <si>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</si>
  <si>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</si>
  <si>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</si>
  <si>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</si>
  <si>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</si>
  <si>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</si>
  <si>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</si>
  <si>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</si>
  <si>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</si>
  <si>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</si>
  <si>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</si>
  <si>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</si>
  <si>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</si>
  <si>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</si>
  <si>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</si>
  <si>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</si>
  <si>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</si>
  <si>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</si>
  <si>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</si>
  <si>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</si>
  <si>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</si>
  <si>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</si>
  <si>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</si>
  <si>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</si>
  <si>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</si>
  <si>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</si>
  <si>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</si>
  <si>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</si>
  <si>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</si>
  <si>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</si>
  <si>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</si>
  <si>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</si>
  <si>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</si>
  <si>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</si>
  <si>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</si>
  <si>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</si>
  <si>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</si>
  <si>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</si>
  <si>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</si>
  <si>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</si>
  <si>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</si>
  <si>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</si>
  <si>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</si>
  <si>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</si>
  <si>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</si>
  <si>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</si>
  <si>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</si>
  <si>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</si>
  <si>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</si>
  <si>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</si>
  <si>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</si>
  <si>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</si>
  <si>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</si>
  <si>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</si>
  <si>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</si>
  <si>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</si>
  <si>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</si>
  <si>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</si>
  <si>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</si>
  <si>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</si>
  <si>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</si>
  <si>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</si>
  <si>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</si>
  <si>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</si>
  <si>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</si>
  <si>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</si>
  <si>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</si>
  <si>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</si>
  <si>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</si>
  <si>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</si>
  <si>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</si>
  <si>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</si>
  <si>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</si>
  <si>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</si>
  <si>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</si>
  <si>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</si>
  <si>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</si>
  <si>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</si>
  <si>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</si>
  <si>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</si>
  <si>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</si>
  <si>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</si>
  <si>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</si>
  <si>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</si>
  <si>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</si>
  <si>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</si>
  <si>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</si>
  <si>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</si>
  <si>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</si>
  <si>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</si>
  <si>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</si>
  <si>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</si>
  <si>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</si>
  <si>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</si>
  <si>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</si>
  <si>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</si>
  <si>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</si>
  <si>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</si>
  <si>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</si>
  <si>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</si>
  <si>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</si>
  <si>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</si>
  <si>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</si>
  <si>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</si>
  <si>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</si>
  <si>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</si>
  <si>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</si>
  <si>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</si>
  <si>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</si>
  <si>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</si>
  <si>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</si>
  <si>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</si>
  <si>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</si>
  <si>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</si>
  <si>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</si>
  <si>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</si>
  <si>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</si>
  <si>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</si>
  <si>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</si>
  <si>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</si>
  <si>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</si>
  <si>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</si>
  <si>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</si>
  <si>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</si>
  <si>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</si>
  <si>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</si>
  <si>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</si>
  <si>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</si>
  <si>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</si>
  <si>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</si>
  <si>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</si>
  <si>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</si>
  <si>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</si>
  <si>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</si>
  <si>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</si>
  <si>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</si>
  <si>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</si>
  <si>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</si>
  <si>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</si>
  <si>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</si>
  <si>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</si>
  <si>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</si>
  <si>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</si>
  <si>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</si>
  <si>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</si>
  <si>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</si>
  <si>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</si>
  <si>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</si>
  <si>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</si>
  <si>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</si>
  <si>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</si>
  <si>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</si>
  <si>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</si>
  <si>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</si>
  <si>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</si>
  <si>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</si>
  <si>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</si>
  <si>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</si>
  <si>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</si>
  <si>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</si>
  <si>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</si>
  <si>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</si>
  <si>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</si>
  <si>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</si>
  <si>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</si>
  <si>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</si>
  <si>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</si>
  <si>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</si>
  <si>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</si>
  <si>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</si>
  <si>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</si>
  <si>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</si>
  <si>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</si>
  <si>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</si>
  <si>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</si>
  <si>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</si>
  <si>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</si>
  <si>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</si>
  <si>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</si>
  <si>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</si>
  <si>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</si>
  <si>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</si>
  <si>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</si>
  <si>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</si>
  <si>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</si>
  <si>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</si>
  <si>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</si>
  <si>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</si>
  <si>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</si>
  <si>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</si>
  <si>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</si>
  <si>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</si>
  <si>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</si>
  <si>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</si>
  <si>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</si>
  <si>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</si>
  <si>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</si>
  <si>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</si>
  <si>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</si>
  <si>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</si>
  <si>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</si>
  <si>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</si>
  <si>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</si>
  <si>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</si>
  <si>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</si>
  <si>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</si>
  <si>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</si>
  <si>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</si>
  <si>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</si>
  <si>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</si>
  <si>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</si>
  <si>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</si>
  <si>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</si>
  <si>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</si>
  <si>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</si>
  <si>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</si>
  <si>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</si>
  <si>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</si>
  <si>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</si>
  <si>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</si>
  <si>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</si>
  <si>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</si>
  <si>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</si>
  <si>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</si>
  <si>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</si>
  <si>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</si>
  <si>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</si>
  <si>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</si>
  <si>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</si>
  <si>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</si>
  <si>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</si>
  <si>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</si>
  <si>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</si>
  <si>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</si>
  <si>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</si>
  <si>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</si>
  <si>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</si>
  <si>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</si>
  <si>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</si>
  <si>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</si>
  <si>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</si>
  <si>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</si>
  <si>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</si>
  <si>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</si>
  <si>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</si>
  <si>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</si>
  <si>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</si>
  <si>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</si>
  <si>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</si>
  <si>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</si>
  <si>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</si>
  <si>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</si>
  <si>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</si>
  <si>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</si>
  <si>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</si>
  <si>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</si>
  <si>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</si>
  <si>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</si>
  <si>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</si>
  <si>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</si>
  <si>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</si>
  <si>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</si>
  <si>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</si>
  <si>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</si>
  <si>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</si>
  <si>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</si>
  <si>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</si>
  <si>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</si>
  <si>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</si>
  <si>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</si>
  <si>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</si>
  <si>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</si>
  <si>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</si>
  <si>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</si>
  <si>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</si>
  <si>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</si>
  <si>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</si>
  <si>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</si>
  <si>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</si>
  <si>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</si>
  <si>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</si>
  <si>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</si>
  <si>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</si>
  <si>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</si>
  <si>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</si>
  <si>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</si>
  <si>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</si>
  <si>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</si>
  <si>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</si>
  <si>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</si>
  <si>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</si>
  <si>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</si>
  <si>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</si>
  <si>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</si>
  <si>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</si>
  <si>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</si>
  <si>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</si>
  <si>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</si>
  <si>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</si>
  <si>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</si>
  <si>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</si>
  <si>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</si>
  <si>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</si>
  <si>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</si>
  <si>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</si>
  <si>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</si>
  <si>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</si>
  <si>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</si>
  <si>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</si>
  <si>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</si>
  <si>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</si>
  <si>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</si>
  <si>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</si>
  <si>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</si>
  <si>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</si>
  <si>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</si>
  <si>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</si>
  <si>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</si>
  <si>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</si>
  <si>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</si>
  <si>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</si>
  <si>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</si>
  <si>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</si>
  <si>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</si>
  <si>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</si>
  <si>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</si>
  <si>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</si>
  <si>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</si>
  <si>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</si>
  <si>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</si>
  <si>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</si>
  <si>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</si>
  <si>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</si>
  <si>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</si>
  <si>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</si>
  <si>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</si>
  <si>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</si>
  <si>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</si>
  <si>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</si>
  <si>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</si>
  <si>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</si>
  <si>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</si>
  <si>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</si>
  <si>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</si>
  <si>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</si>
  <si>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</si>
  <si>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</si>
  <si>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</si>
  <si>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</si>
  <si>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</si>
  <si>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</si>
  <si>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</si>
  <si>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</si>
  <si>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</si>
  <si>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</si>
  <si>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</si>
  <si>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</si>
  <si>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</si>
  <si>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</si>
  <si>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</si>
  <si>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</si>
  <si>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</si>
  <si>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</si>
  <si>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</si>
  <si>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</si>
  <si>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</si>
  <si>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</si>
  <si>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</si>
  <si>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</si>
  <si>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</si>
  <si>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</si>
  <si>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</si>
  <si>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</si>
  <si>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</si>
  <si>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</si>
  <si>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</si>
  <si>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</si>
  <si>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</si>
  <si>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</si>
  <si>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</si>
  <si>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</si>
  <si>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</si>
  <si>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</si>
  <si>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</si>
  <si>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</si>
  <si>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</si>
  <si>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</si>
  <si>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</si>
  <si>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</si>
  <si>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</si>
  <si>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</si>
  <si>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</si>
  <si>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</si>
  <si>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</si>
  <si>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</si>
  <si>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</si>
  <si>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</si>
  <si>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</si>
  <si>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</si>
  <si>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</si>
  <si>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</si>
  <si>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</si>
  <si>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</si>
  <si>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</si>
  <si>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</si>
  <si>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</si>
  <si>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</si>
  <si>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</si>
  <si>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</si>
  <si>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</si>
  <si>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</si>
  <si>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</si>
  <si>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</si>
  <si>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</si>
  <si>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</si>
  <si>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</si>
  <si>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</si>
  <si>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</si>
  <si>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</si>
  <si>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</si>
  <si>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</si>
  <si>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</si>
  <si>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</si>
  <si>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</si>
  <si>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</si>
  <si>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</si>
  <si>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</si>
  <si>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</si>
  <si>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</si>
  <si>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</si>
  <si>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</si>
  <si>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</si>
  <si>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</si>
  <si>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</si>
  <si>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</si>
  <si>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</si>
  <si>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</si>
  <si>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</si>
  <si>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</si>
  <si>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</si>
  <si>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</si>
  <si>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</si>
  <si>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</si>
  <si>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</si>
  <si>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</si>
  <si>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</si>
  <si>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</si>
  <si>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</si>
  <si>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</si>
  <si>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</si>
  <si>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</si>
  <si>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</si>
  <si>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</si>
  <si>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</si>
  <si>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</si>
  <si>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</si>
  <si>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</si>
  <si>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</si>
  <si>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</si>
  <si>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</si>
  <si>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</si>
  <si>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</si>
  <si>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</si>
  <si>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</si>
  <si>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</si>
  <si>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</si>
  <si>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</si>
  <si>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</si>
  <si>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</si>
  <si>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</si>
  <si>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</si>
  <si>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</si>
  <si>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</si>
  <si>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</si>
  <si>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</si>
  <si>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</si>
  <si>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</si>
  <si>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</si>
  <si>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</si>
  <si>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</si>
  <si>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</si>
  <si>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</si>
  <si>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</si>
  <si>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</si>
  <si>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</si>
  <si>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</si>
  <si>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</si>
  <si>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</si>
  <si>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</si>
  <si>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</si>
  <si>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</si>
  <si>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</si>
  <si>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</si>
  <si>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</si>
  <si>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</si>
  <si>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</si>
  <si>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</si>
  <si>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</si>
  <si>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</si>
  <si>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</si>
  <si>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</si>
  <si>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</si>
  <si>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</si>
  <si>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</si>
  <si>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</si>
  <si>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</si>
  <si>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</si>
  <si>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</si>
  <si>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</si>
  <si>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</si>
  <si>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</si>
  <si>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</si>
  <si>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</si>
  <si>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</si>
  <si>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</si>
  <si>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</si>
  <si>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</si>
  <si>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</si>
  <si>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</si>
  <si>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</si>
  <si>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</si>
  <si>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</si>
  <si>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</si>
  <si>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</si>
  <si>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</si>
  <si>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</si>
  <si>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</si>
  <si>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</si>
  <si>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</si>
  <si>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</si>
  <si>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</si>
  <si>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</si>
  <si>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</si>
  <si>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</si>
  <si>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</si>
  <si>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</si>
  <si>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</si>
  <si>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</si>
  <si>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</si>
  <si>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</si>
  <si>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</si>
  <si>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</si>
  <si>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</si>
  <si>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</si>
  <si>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</si>
  <si>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</si>
  <si>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</si>
  <si>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</si>
  <si>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</si>
  <si>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</si>
  <si>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</si>
  <si>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</si>
  <si>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</si>
  <si>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</si>
  <si>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</si>
  <si>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</si>
  <si>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</si>
  <si>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</si>
  <si>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</si>
  <si>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</si>
  <si>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</si>
  <si>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</si>
  <si>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</si>
  <si>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</si>
  <si>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</si>
  <si>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</si>
  <si>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</si>
  <si>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</si>
  <si>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</si>
  <si>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</si>
  <si>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</si>
  <si>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</si>
  <si>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</si>
  <si>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</si>
  <si>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</si>
  <si>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</si>
  <si>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</si>
  <si>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</si>
  <si>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</si>
  <si>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</si>
  <si>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</si>
  <si>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</si>
  <si>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</si>
  <si>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</si>
  <si>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</si>
  <si>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</si>
  <si>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</si>
  <si>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</si>
  <si>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</si>
  <si>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</si>
  <si>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</si>
  <si>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</si>
  <si>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</si>
  <si>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</si>
  <si>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</si>
  <si>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</si>
  <si>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</si>
  <si>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</si>
  <si>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</si>
  <si>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</si>
  <si>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</si>
  <si>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</si>
  <si>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</si>
  <si>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</si>
  <si>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</si>
  <si>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</si>
  <si>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</si>
  <si>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</si>
  <si>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</si>
  <si>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</si>
  <si>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</si>
  <si>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</si>
  <si>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</si>
  <si>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</si>
  <si>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</si>
  <si>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</si>
  <si>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</si>
  <si>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</si>
  <si>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</si>
  <si>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</si>
  <si>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</si>
  <si>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</si>
  <si>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</si>
  <si>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</si>
  <si>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</si>
  <si>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</si>
  <si>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</si>
  <si>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</si>
  <si>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</si>
  <si>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</si>
  <si>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</si>
  <si>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</si>
  <si>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</si>
  <si>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</si>
  <si>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</si>
  <si>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</si>
  <si>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</si>
  <si>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</si>
  <si>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</si>
  <si>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</si>
  <si>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</si>
  <si>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</si>
  <si>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</si>
  <si>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</si>
  <si>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</si>
  <si>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</si>
  <si>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</si>
  <si>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</si>
  <si>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</si>
  <si>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</si>
  <si>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</si>
  <si>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</si>
  <si>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</si>
  <si>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</si>
  <si>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</si>
  <si>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</si>
  <si>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</si>
  <si>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</si>
  <si>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</si>
  <si>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</si>
  <si>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</si>
  <si>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</si>
  <si>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</si>
  <si>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</si>
  <si>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</si>
  <si>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</si>
  <si>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</si>
  <si>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</si>
  <si>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</si>
  <si>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</si>
  <si>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</si>
  <si>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</si>
  <si>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</si>
  <si>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</si>
  <si>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</si>
  <si>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</si>
  <si>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</si>
  <si>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</si>
  <si>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</si>
  <si>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</si>
  <si>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</si>
  <si>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</si>
  <si>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</si>
  <si>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</si>
  <si>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</si>
  <si>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</si>
  <si>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</si>
  <si>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</si>
  <si>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</si>
  <si>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</si>
  <si>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</si>
  <si>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</si>
  <si>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</si>
  <si>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</si>
  <si>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</si>
  <si>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</si>
  <si>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</si>
  <si>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</si>
  <si>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</si>
  <si>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</si>
  <si>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</si>
  <si>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</si>
  <si>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</si>
  <si>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</si>
  <si>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</si>
  <si>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</si>
  <si>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</si>
  <si>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</si>
  <si>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</si>
  <si>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</si>
  <si>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</si>
  <si>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</si>
  <si>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</si>
  <si>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</si>
  <si>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</si>
  <si>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</si>
  <si>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</si>
  <si>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</si>
  <si>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</si>
  <si>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</si>
  <si>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</si>
  <si>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</si>
  <si>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</si>
  <si>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</si>
  <si>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</si>
  <si>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</si>
  <si>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</si>
  <si>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</si>
  <si>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</si>
  <si>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</si>
  <si>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</si>
  <si>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</si>
  <si>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</si>
  <si>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</si>
  <si>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</si>
  <si>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</si>
  <si>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</si>
  <si>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</si>
  <si>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</si>
  <si>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</si>
  <si>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</si>
  <si>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</si>
  <si>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</si>
  <si>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</si>
  <si>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</si>
  <si>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</si>
  <si>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</si>
  <si>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</si>
  <si>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</si>
  <si>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</si>
  <si>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</si>
  <si>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</si>
  <si>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</si>
  <si>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</si>
  <si>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</si>
  <si>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</si>
  <si>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</si>
  <si>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</si>
  <si>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</si>
  <si>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</si>
  <si>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</si>
  <si>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</si>
  <si>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</si>
  <si>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</si>
  <si>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</si>
  <si>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</si>
  <si>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</si>
  <si>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</si>
  <si>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</si>
  <si>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</si>
  <si>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</si>
  <si>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</si>
  <si>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</si>
  <si>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</si>
  <si>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</si>
  <si>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</si>
  <si>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</si>
  <si>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</si>
  <si>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</si>
  <si>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</si>
  <si>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</si>
  <si>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</si>
  <si>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</si>
  <si>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</si>
  <si>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</si>
  <si>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</si>
  <si>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</si>
  <si>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</si>
  <si>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</si>
  <si>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</si>
  <si>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</si>
  <si>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</si>
  <si>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</si>
  <si>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</si>
  <si>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</si>
  <si>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</si>
  <si>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</si>
  <si>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</si>
  <si>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</si>
  <si>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</si>
  <si>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</si>
  <si>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</si>
  <si>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</si>
  <si>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</si>
  <si>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</si>
  <si>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</si>
  <si>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</si>
  <si>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</si>
  <si>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</si>
  <si>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</si>
  <si>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</si>
  <si>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</si>
  <si>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</si>
  <si>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</si>
  <si>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</si>
  <si>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</si>
  <si>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</si>
  <si>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</si>
  <si>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</si>
  <si>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</si>
  <si>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</si>
  <si>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</si>
  <si>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</si>
  <si>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</si>
  <si>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</si>
  <si>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</si>
  <si>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</si>
  <si>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</si>
  <si>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</si>
  <si>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</si>
  <si>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</si>
  <si>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</si>
  <si>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</si>
  <si>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</si>
  <si>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</si>
  <si>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</si>
  <si>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</si>
  <si>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</si>
  <si>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</si>
  <si>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</si>
  <si>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</si>
  <si>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</si>
  <si>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</si>
  <si>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</si>
  <si>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</si>
  <si>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</si>
  <si>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</si>
  <si>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</si>
  <si>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</si>
  <si>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</si>
  <si>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</si>
  <si>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</si>
  <si>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</si>
  <si>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</si>
  <si>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</si>
  <si>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</si>
  <si>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</si>
  <si>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</si>
  <si>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</si>
  <si>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</si>
  <si>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</si>
  <si>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</si>
  <si>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</si>
  <si>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</si>
  <si>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</si>
  <si>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</si>
  <si>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</si>
  <si>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</si>
  <si>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</si>
  <si>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</si>
  <si>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</si>
  <si>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</si>
  <si>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</si>
  <si>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</si>
  <si>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</si>
  <si>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</si>
  <si>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</si>
  <si>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</si>
  <si>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</si>
  <si>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</si>
  <si>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</si>
  <si>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</si>
  <si>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</si>
  <si>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</si>
  <si>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</si>
  <si>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</si>
  <si>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</si>
  <si>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</si>
  <si>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</si>
  <si>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</si>
  <si>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</si>
  <si>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</si>
  <si>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</si>
  <si>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</si>
  <si>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</si>
  <si>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</si>
  <si>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</si>
  <si>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</si>
  <si>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</si>
  <si>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</si>
  <si>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</si>
  <si>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</si>
  <si>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</si>
  <si>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</si>
  <si>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</si>
  <si>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</si>
  <si>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</si>
  <si>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</si>
  <si>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</si>
  <si>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</si>
  <si>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</si>
  <si>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</si>
  <si>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</si>
  <si>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</si>
  <si>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</si>
  <si>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</si>
  <si>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</si>
  <si>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</si>
  <si>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</si>
  <si>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</si>
  <si>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</si>
  <si>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</si>
  <si>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</si>
  <si>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</si>
  <si>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</si>
  <si>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</si>
  <si>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</si>
  <si>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</si>
  <si>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</si>
  <si>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</si>
  <si>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</si>
  <si>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</si>
  <si>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</si>
  <si>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</si>
  <si>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</si>
  <si>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</si>
  <si>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</si>
  <si>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</si>
  <si>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</si>
  <si>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</si>
  <si>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</si>
  <si>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</si>
  <si>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</si>
  <si>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</si>
  <si>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</si>
  <si>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</si>
  <si>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</si>
  <si>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</si>
  <si>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</si>
  <si>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</si>
  <si>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</si>
  <si>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</si>
  <si>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</si>
  <si>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</si>
  <si>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</si>
  <si>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</si>
  <si>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</si>
  <si>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</si>
  <si>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</si>
  <si>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</si>
  <si>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</si>
  <si>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</si>
  <si>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</si>
  <si>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</si>
  <si>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</si>
  <si>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</si>
  <si>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</si>
  <si>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</si>
  <si>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</si>
  <si>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</si>
  <si>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</si>
  <si>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</si>
  <si>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</si>
  <si>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</si>
  <si>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</si>
  <si>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</si>
  <si>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</si>
  <si>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</si>
  <si>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</si>
  <si>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</si>
  <si>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</si>
  <si>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</si>
  <si>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</si>
  <si>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</si>
  <si>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</si>
  <si>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</si>
  <si>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</si>
  <si>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</si>
  <si>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</si>
  <si>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</si>
  <si>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</si>
  <si>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</si>
  <si>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</si>
  <si>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</si>
  <si>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</si>
  <si>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</si>
  <si>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</si>
  <si>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</si>
  <si>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</si>
  <si>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</si>
  <si>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</si>
  <si>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</si>
  <si>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</si>
  <si>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</si>
  <si>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</si>
  <si>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</si>
  <si>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</si>
  <si>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</si>
  <si>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</si>
  <si>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</si>
  <si>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</si>
  <si>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</si>
  <si>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</si>
  <si>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</si>
  <si>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</si>
  <si>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</si>
  <si>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</si>
  <si>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</si>
  <si>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</si>
  <si>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</si>
  <si>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</si>
  <si>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</si>
  <si>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</si>
  <si>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</si>
  <si>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</si>
  <si>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</si>
  <si>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</si>
  <si>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</si>
  <si>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</si>
  <si>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</si>
  <si>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</si>
  <si>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</si>
  <si>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</si>
  <si>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</si>
  <si>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</si>
  <si>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</si>
  <si>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</si>
  <si>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</si>
  <si>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</si>
  <si>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</si>
  <si>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</si>
  <si>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</si>
  <si>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</si>
  <si>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</si>
  <si>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</si>
  <si>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</si>
  <si>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</si>
  <si>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</si>
  <si>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</si>
  <si>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</si>
  <si>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</si>
  <si>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</si>
  <si>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</si>
  <si>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</si>
  <si>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</si>
  <si>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</si>
  <si>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</si>
  <si>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</si>
  <si>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</si>
  <si>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</si>
  <si>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</si>
  <si>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</si>
  <si>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</si>
  <si>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</si>
  <si>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</si>
  <si>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</si>
  <si>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</si>
  <si>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</si>
  <si>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</si>
  <si>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</si>
  <si>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</si>
  <si>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</si>
  <si>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</si>
  <si>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</si>
  <si>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</si>
  <si>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</si>
  <si>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</si>
  <si>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</si>
  <si>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</si>
  <si>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</si>
  <si>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</si>
  <si>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</si>
  <si>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</si>
  <si>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</si>
  <si>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</si>
  <si>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</si>
  <si>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</si>
  <si>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</si>
  <si>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</si>
  <si>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</si>
  <si>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</si>
  <si>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</si>
  <si>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</si>
  <si>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</si>
  <si>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</si>
  <si>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</si>
  <si>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</si>
  <si>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</si>
  <si>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</si>
  <si>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</si>
  <si>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</si>
  <si>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</si>
  <si>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</si>
  <si>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</si>
  <si>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</si>
  <si>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</si>
  <si>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</si>
  <si>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</si>
  <si>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</si>
  <si>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</si>
  <si>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</si>
  <si>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</si>
  <si>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</si>
  <si>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</si>
  <si>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</si>
  <si>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</si>
  <si>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</si>
  <si>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</si>
  <si>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</si>
  <si>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</si>
  <si>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</si>
  <si>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</si>
  <si>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</si>
  <si>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</si>
  <si>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</si>
  <si>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</si>
  <si>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</si>
  <si>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</si>
  <si>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</si>
  <si>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</si>
  <si>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</si>
  <si>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</si>
  <si>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</si>
  <si>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</si>
  <si>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</si>
  <si>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</si>
  <si>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</si>
  <si>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</si>
  <si>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</si>
  <si>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</si>
  <si>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</si>
  <si>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</si>
  <si>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</si>
  <si>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</si>
  <si>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</si>
  <si>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</si>
  <si>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</si>
  <si>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</si>
  <si>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</si>
  <si>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</si>
  <si>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</si>
  <si>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</si>
  <si>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</si>
  <si>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</si>
  <si>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</si>
  <si>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</si>
  <si>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</si>
  <si>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</si>
  <si>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</si>
  <si>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</si>
  <si>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</si>
  <si>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</si>
  <si>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</si>
  <si>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</si>
  <si>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</si>
  <si>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</si>
  <si>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</si>
  <si>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</si>
  <si>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</si>
  <si>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</si>
  <si>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</si>
  <si>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</si>
  <si>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</si>
  <si>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</si>
  <si>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</si>
  <si>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</si>
  <si>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</si>
  <si>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</si>
  <si>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</si>
  <si>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</si>
  <si>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</si>
  <si>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</si>
  <si>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</si>
  <si>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</si>
  <si>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</si>
  <si>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</si>
  <si>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</si>
  <si>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</si>
  <si>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</si>
  <si>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</si>
  <si>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</si>
  <si>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</si>
  <si>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</si>
  <si>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</si>
  <si>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</si>
  <si>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</si>
  <si>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</si>
  <si>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</si>
  <si>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</si>
  <si>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</si>
  <si>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</si>
  <si>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</si>
  <si>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</si>
  <si>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</si>
  <si>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</si>
  <si>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</si>
  <si>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</si>
  <si>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</si>
  <si>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</si>
  <si>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</si>
  <si>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</si>
  <si>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</si>
  <si>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</si>
  <si>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</si>
  <si>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</si>
  <si>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</si>
  <si>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</si>
  <si>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</si>
  <si>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</si>
  <si>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</si>
  <si>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</si>
  <si>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</si>
  <si>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</si>
  <si>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</si>
  <si>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</si>
  <si>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</si>
  <si>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</si>
  <si>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</si>
  <si>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</si>
  <si>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</si>
  <si>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</si>
  <si>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</si>
  <si>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</si>
  <si>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</si>
  <si>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</si>
  <si>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</si>
  <si>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</si>
  <si>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</si>
  <si>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</si>
  <si>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</si>
  <si>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</si>
  <si>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</si>
  <si>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</si>
  <si>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</si>
  <si>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</si>
  <si>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</si>
  <si>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</si>
  <si>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</si>
  <si>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</si>
  <si>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</si>
  <si>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</si>
  <si>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</si>
  <si>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</si>
  <si>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</si>
  <si>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</si>
  <si>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</si>
  <si>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</si>
  <si>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</si>
  <si>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</si>
  <si>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</si>
  <si>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</si>
  <si>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</si>
  <si>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</si>
  <si>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</si>
  <si>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</si>
  <si>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</si>
  <si>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</si>
  <si>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</si>
  <si>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</si>
  <si>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</si>
  <si>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</si>
  <si>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</si>
  <si>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</si>
  <si>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</si>
  <si>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</si>
  <si>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</si>
  <si>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</si>
  <si>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</si>
  <si>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</si>
  <si>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</si>
  <si>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</si>
  <si>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</si>
  <si>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</si>
  <si>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</si>
  <si>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</si>
  <si>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</si>
  <si>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</si>
  <si>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</si>
  <si>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</si>
  <si>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</si>
  <si>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</si>
  <si>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</si>
  <si>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</si>
  <si>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</si>
  <si>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</si>
  <si>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</si>
  <si>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</si>
  <si>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</si>
  <si>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</si>
  <si>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</si>
  <si>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</si>
  <si>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</si>
  <si>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</si>
  <si>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</si>
  <si>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</si>
  <si>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</si>
  <si>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</si>
  <si>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</si>
  <si>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</si>
  <si>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</si>
  <si>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</si>
  <si>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</si>
  <si>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</si>
  <si>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</si>
  <si>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</si>
  <si>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</si>
  <si>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</si>
  <si>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</si>
  <si>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</si>
  <si>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</si>
  <si>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</si>
  <si>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</si>
  <si>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</si>
  <si>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</si>
  <si>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</si>
  <si>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</si>
  <si>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</si>
  <si>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</si>
  <si>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</si>
  <si>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</si>
  <si>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</si>
  <si>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</si>
  <si>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</si>
  <si>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</si>
  <si>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</si>
  <si>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</si>
  <si>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</si>
  <si>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</si>
  <si>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</si>
  <si>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</si>
  <si>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</si>
  <si>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</si>
  <si>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</si>
  <si>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</si>
  <si>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</si>
  <si>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</si>
  <si>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</si>
  <si>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</si>
  <si>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</si>
  <si>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</si>
  <si>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</si>
  <si>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</si>
  <si>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</si>
  <si>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</si>
  <si>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</si>
  <si>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</si>
  <si>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</si>
  <si>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</si>
  <si>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</si>
  <si>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</si>
  <si>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</si>
  <si>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</si>
  <si>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</si>
  <si>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</si>
  <si>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</si>
  <si>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</si>
  <si>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</si>
  <si>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</si>
  <si>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</si>
  <si>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</si>
  <si>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</si>
  <si>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</si>
  <si>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</si>
  <si>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</si>
  <si>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</si>
  <si>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</si>
  <si>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</si>
  <si>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</si>
  <si>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</si>
  <si>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</si>
  <si>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</si>
  <si>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</si>
  <si>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</si>
  <si>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</si>
  <si>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</si>
  <si>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</si>
  <si>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</si>
  <si>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</si>
  <si>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</si>
  <si>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</si>
  <si>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</si>
  <si>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</si>
  <si>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</si>
  <si>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</si>
  <si>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</si>
  <si>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</si>
  <si>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</si>
  <si>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</si>
  <si>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</si>
  <si>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</si>
  <si>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</si>
  <si>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</si>
  <si>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</si>
  <si>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</si>
  <si>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</si>
  <si>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</si>
  <si>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</si>
  <si>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</si>
  <si>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</si>
  <si>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</si>
  <si>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</si>
  <si>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</si>
  <si>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</si>
  <si>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</si>
  <si>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</si>
  <si>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</si>
  <si>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</si>
  <si>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</si>
  <si>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</si>
  <si>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</si>
  <si>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</si>
  <si>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</si>
  <si>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</si>
  <si>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</si>
  <si>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</si>
  <si>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</si>
  <si>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</si>
  <si>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</si>
  <si>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</si>
  <si>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</si>
  <si>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</si>
  <si>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</si>
  <si>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</si>
  <si>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</si>
  <si>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</si>
  <si>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</si>
  <si>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</si>
  <si>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</si>
  <si>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</si>
  <si>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</si>
  <si>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</si>
  <si>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</si>
  <si>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</si>
  <si>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</si>
  <si>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</si>
  <si>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</si>
  <si>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</si>
  <si>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</si>
  <si>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</si>
  <si>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</si>
  <si>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</si>
  <si>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</si>
  <si>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</si>
  <si>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</si>
  <si>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</si>
  <si>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</si>
  <si>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</si>
  <si>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</si>
  <si>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</si>
  <si>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</si>
  <si>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</si>
  <si>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</si>
  <si>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</si>
  <si>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</si>
  <si>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</si>
  <si>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</si>
  <si>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</si>
  <si>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</si>
  <si>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</si>
  <si>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</si>
  <si>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</si>
  <si>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</si>
  <si>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</si>
  <si>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</si>
  <si>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</si>
  <si>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</si>
  <si>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</si>
  <si>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</si>
  <si>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</si>
  <si>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</si>
  <si>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</si>
  <si>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</si>
  <si>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</si>
  <si>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</si>
  <si>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</si>
  <si>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</si>
  <si>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</si>
  <si>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</si>
  <si>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</si>
  <si>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</si>
  <si>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</si>
  <si>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</si>
  <si>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</si>
  <si>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</si>
  <si>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</si>
  <si>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</si>
  <si>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</si>
  <si>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</si>
  <si>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</si>
  <si>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</si>
  <si>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</si>
  <si>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</si>
  <si>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</si>
  <si>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</si>
  <si>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</si>
  <si>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</si>
  <si>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</si>
  <si>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</si>
  <si>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</si>
  <si>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</si>
  <si>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</si>
  <si>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</si>
  <si>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</si>
  <si>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</si>
  <si>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</si>
  <si>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</si>
  <si>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</si>
  <si>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</si>
  <si>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</si>
  <si>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</si>
  <si>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</si>
  <si>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</si>
  <si>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</si>
  <si>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</si>
  <si>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</si>
  <si>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</si>
  <si>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</si>
  <si>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</si>
  <si>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</si>
  <si>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</si>
  <si>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</si>
  <si>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</si>
  <si>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</si>
  <si>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</si>
  <si>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</si>
  <si>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</si>
  <si>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</si>
  <si>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</si>
  <si>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</si>
  <si>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</si>
  <si>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</si>
  <si>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</si>
  <si>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</si>
  <si>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</si>
  <si>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</si>
  <si>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</si>
  <si>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</si>
  <si>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</si>
  <si>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</si>
  <si>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</si>
  <si>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</si>
  <si>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</si>
  <si>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</si>
  <si>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</si>
  <si>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</si>
  <si>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</si>
  <si>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</si>
  <si>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</si>
  <si>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</si>
  <si>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</si>
  <si>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</si>
  <si>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</si>
  <si>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</si>
  <si>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</si>
  <si>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</si>
  <si>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</si>
  <si>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</si>
  <si>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</si>
  <si>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</si>
  <si>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</si>
  <si>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</si>
  <si>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</si>
  <si>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</si>
  <si>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</si>
  <si>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</si>
  <si>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</si>
  <si>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</si>
  <si>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</si>
  <si>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</si>
  <si>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</si>
  <si>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</si>
  <si>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</si>
  <si>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</si>
  <si>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</si>
  <si>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</si>
  <si>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</si>
  <si>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</si>
  <si>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</si>
  <si>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</si>
  <si>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</si>
  <si>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</si>
  <si>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</si>
  <si>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</si>
  <si>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</si>
  <si>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</si>
  <si>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</si>
  <si>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</si>
  <si>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</si>
  <si>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</si>
  <si>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</si>
  <si>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</si>
  <si>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</si>
  <si>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</si>
  <si>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</si>
  <si>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</si>
  <si>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</si>
  <si>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</si>
  <si>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</si>
  <si>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</si>
  <si>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</si>
  <si>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</si>
  <si>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</si>
  <si>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</si>
  <si>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</si>
  <si>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</si>
  <si>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</si>
  <si>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</si>
  <si>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</si>
  <si>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</si>
  <si>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</si>
  <si>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</si>
  <si>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</si>
  <si>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</si>
  <si>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</si>
  <si>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</si>
  <si>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</si>
  <si>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</si>
  <si>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</si>
  <si>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</si>
  <si>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</si>
  <si>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</si>
  <si>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</si>
  <si>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</si>
  <si>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</si>
  <si>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</si>
  <si>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</si>
  <si>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</si>
  <si>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</si>
  <si>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</si>
  <si>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</si>
  <si>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</si>
  <si>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</si>
  <si>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</si>
  <si>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</si>
  <si>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</si>
  <si>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</si>
  <si>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</si>
  <si>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</si>
  <si>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</si>
  <si>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</si>
  <si>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</si>
  <si>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</si>
  <si>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</si>
  <si>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</si>
  <si>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</si>
  <si>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</si>
  <si>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</si>
  <si>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</si>
  <si>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</si>
  <si>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</si>
  <si>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</si>
  <si>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</si>
  <si>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</si>
  <si>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</si>
  <si>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</si>
  <si>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</si>
  <si>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</si>
  <si>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</si>
  <si>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</si>
  <si>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</si>
  <si>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</si>
  <si>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</si>
  <si>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</si>
  <si>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</si>
  <si>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</si>
  <si>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</si>
  <si>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</si>
  <si>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</si>
  <si>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</si>
  <si>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</si>
  <si>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</si>
  <si>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</si>
  <si>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</si>
  <si>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</si>
  <si>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</si>
  <si>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</si>
  <si>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</si>
  <si>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</si>
  <si>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</si>
  <si>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</si>
  <si>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</si>
  <si>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</si>
  <si>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</si>
  <si>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</si>
  <si>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</si>
  <si>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</si>
  <si>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</si>
  <si>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</si>
  <si>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</si>
  <si>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</si>
  <si>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</si>
  <si>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</si>
  <si>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</si>
  <si>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</si>
  <si>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</si>
  <si>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</si>
  <si>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</si>
  <si>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</si>
  <si>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</si>
  <si>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</si>
  <si>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</si>
  <si>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</si>
  <si>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</si>
  <si>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</si>
  <si>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</si>
  <si>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</si>
  <si>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</si>
  <si>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</si>
  <si>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</si>
  <si>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</si>
  <si>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</si>
  <si>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</si>
  <si>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</si>
  <si>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</si>
  <si>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</si>
  <si>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</si>
  <si>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</si>
  <si>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</si>
  <si>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</si>
  <si>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</si>
  <si>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</si>
  <si>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</si>
  <si>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</si>
  <si>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</si>
  <si>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</si>
  <si>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</si>
  <si>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</si>
  <si>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</si>
  <si>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</si>
  <si>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</si>
  <si>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</si>
  <si>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</si>
  <si>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</si>
  <si>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</si>
  <si>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</si>
  <si>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</si>
  <si>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</si>
  <si>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</si>
  <si>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</si>
  <si>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</si>
  <si>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</si>
  <si>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</si>
  <si>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</si>
  <si>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</si>
  <si>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</si>
  <si>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</si>
  <si>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</si>
  <si>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</si>
  <si>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</si>
  <si>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</si>
  <si>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</si>
  <si>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</si>
  <si>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</si>
  <si>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</si>
  <si>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</si>
  <si>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</si>
  <si>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</si>
  <si>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</si>
  <si>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</si>
  <si>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</si>
  <si>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</si>
  <si>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</si>
  <si>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</si>
  <si>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</si>
  <si>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</si>
  <si>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</si>
  <si>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</si>
  <si>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</si>
  <si>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</si>
  <si>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</si>
  <si>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</si>
  <si>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</si>
  <si>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</si>
  <si>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</si>
  <si>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</si>
  <si>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</si>
  <si>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</si>
  <si>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</si>
  <si>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</si>
  <si>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</si>
  <si>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</si>
  <si>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</si>
  <si>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</si>
  <si>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</si>
  <si>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</si>
  <si>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</si>
  <si>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</si>
  <si>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</si>
  <si>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</si>
  <si>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</si>
  <si>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</si>
  <si>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</si>
  <si>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</si>
  <si>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</si>
  <si>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</si>
  <si>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</si>
  <si>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</si>
  <si>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</si>
  <si>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</si>
  <si>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</si>
  <si>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</si>
  <si>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</si>
  <si>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</si>
  <si>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</si>
  <si>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</si>
  <si>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</si>
  <si>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</si>
  <si>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</si>
  <si>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</si>
  <si>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</si>
  <si>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</si>
  <si>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</si>
  <si>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</si>
  <si>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</si>
  <si>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</si>
  <si>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</si>
  <si>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</si>
  <si>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</si>
  <si>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</si>
  <si>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</si>
  <si>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</si>
  <si>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</si>
  <si>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</si>
  <si>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</si>
  <si>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</si>
  <si>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</si>
  <si>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</si>
  <si>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</si>
  <si>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</si>
  <si>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</si>
  <si>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</si>
  <si>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</si>
  <si>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</si>
  <si>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</si>
  <si>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</si>
  <si>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</si>
  <si>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</si>
  <si>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</si>
  <si>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</si>
  <si>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</si>
  <si>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</si>
  <si>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</si>
  <si>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</si>
  <si>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</si>
  <si>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</si>
  <si>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</si>
  <si>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</si>
  <si>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</si>
  <si>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</si>
  <si>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</si>
  <si>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</si>
  <si>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</si>
  <si>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</si>
  <si>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</si>
  <si>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</si>
  <si>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</si>
  <si>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</si>
  <si>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</si>
  <si>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</si>
  <si>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</si>
  <si>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</si>
  <si>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</si>
  <si>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</si>
  <si>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</si>
  <si>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</si>
  <si>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</si>
  <si>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</si>
  <si>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</si>
  <si>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</si>
  <si>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</si>
  <si>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</si>
  <si>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</si>
  <si>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</si>
  <si>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</si>
  <si>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</si>
  <si>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</si>
  <si>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</si>
  <si>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</si>
  <si>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</si>
  <si>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</si>
  <si>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</si>
  <si>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</si>
  <si>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</si>
  <si>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</si>
  <si>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</si>
  <si>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</si>
  <si>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</si>
  <si>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</si>
  <si>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</si>
  <si>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</si>
  <si>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</si>
  <si>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</si>
  <si>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</si>
  <si>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</si>
  <si>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</si>
  <si>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</si>
  <si>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</si>
  <si>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</si>
  <si>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</si>
  <si>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</si>
  <si>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</si>
  <si>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</si>
  <si>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</si>
  <si>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</si>
  <si>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</si>
  <si>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</si>
  <si>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</si>
  <si>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</si>
  <si>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</si>
  <si>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</si>
  <si>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</si>
  <si>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</si>
  <si>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</si>
  <si>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</si>
  <si>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</si>
  <si>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</si>
  <si>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</si>
  <si>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</si>
  <si>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</si>
  <si>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</si>
  <si>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</si>
  <si>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</si>
  <si>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</si>
  <si>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</si>
  <si>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</si>
  <si>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</si>
  <si>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</si>
  <si>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</si>
  <si>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</si>
  <si>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</si>
  <si>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</si>
  <si>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</si>
  <si>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</si>
  <si>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</si>
  <si>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</si>
  <si>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</si>
  <si>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</si>
  <si>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</si>
  <si>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</si>
  <si>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</si>
  <si>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</si>
  <si>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</si>
  <si>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</si>
  <si>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</si>
  <si>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</si>
  <si>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</si>
  <si>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</si>
  <si>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</si>
  <si>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</si>
  <si>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</si>
  <si>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</si>
  <si>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</si>
  <si>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</si>
  <si>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</si>
  <si>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</si>
  <si>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</si>
  <si>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</si>
  <si>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</si>
  <si>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</si>
  <si>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</si>
  <si>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</si>
  <si>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</si>
  <si>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</si>
  <si>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</si>
  <si>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</si>
  <si>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</si>
  <si>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</si>
  <si>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</si>
  <si>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</si>
  <si>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</si>
  <si>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</si>
  <si>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</si>
  <si>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</si>
  <si>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</si>
  <si>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</si>
  <si>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</si>
  <si>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</si>
  <si>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</si>
  <si>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</si>
  <si>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</si>
  <si>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</si>
  <si>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</si>
  <si>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</si>
  <si>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</si>
  <si>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</si>
  <si>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</si>
  <si>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</si>
  <si>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</si>
  <si>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</si>
  <si>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</si>
  <si>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</si>
  <si>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</si>
  <si>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</si>
  <si>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</si>
  <si>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</si>
  <si>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</si>
  <si>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</si>
  <si>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</si>
  <si>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</si>
  <si>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</si>
  <si>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</si>
  <si>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</si>
  <si>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</si>
  <si>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</si>
  <si>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</si>
  <si>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</si>
  <si>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</si>
  <si>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</si>
  <si>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</si>
  <si>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</si>
  <si>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</si>
  <si>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</si>
  <si>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</si>
  <si>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</si>
  <si>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</si>
  <si>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</si>
  <si>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</si>
  <si>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</si>
  <si>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</si>
  <si>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</si>
  <si>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</si>
  <si>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</si>
  <si>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</si>
  <si>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</si>
  <si>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</si>
  <si>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</si>
  <si>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</si>
  <si>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</si>
  <si>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</si>
  <si>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</si>
  <si>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</si>
  <si>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</si>
  <si>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</si>
  <si>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</si>
  <si>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</si>
  <si>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</si>
  <si>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</si>
  <si>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</si>
  <si>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</si>
  <si>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</si>
  <si>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</si>
  <si>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</si>
  <si>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</si>
  <si>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</si>
  <si>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</si>
  <si>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</si>
  <si>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</si>
  <si>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</si>
  <si>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</si>
  <si>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</si>
  <si>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</si>
  <si>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</si>
  <si>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</si>
  <si>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</si>
  <si>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</si>
  <si>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</si>
  <si>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</si>
  <si>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</si>
  <si>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</si>
  <si>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</si>
  <si>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</si>
  <si>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</si>
  <si>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</si>
  <si>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</si>
  <si>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</si>
  <si>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</si>
  <si>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</si>
  <si>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</si>
  <si>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</si>
  <si>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</si>
  <si>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</si>
  <si>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</si>
  <si>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</si>
  <si>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</si>
  <si>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</si>
  <si>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</si>
  <si>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</si>
  <si>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</si>
  <si>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</si>
  <si>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</si>
  <si>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</si>
  <si>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</si>
  <si>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</si>
  <si>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</si>
  <si>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</si>
  <si>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</si>
  <si>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</si>
  <si>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</si>
  <si>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</si>
  <si>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</si>
  <si>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</si>
  <si>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</si>
  <si>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</si>
  <si>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</si>
  <si>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</si>
  <si>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</si>
  <si>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</si>
  <si>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</si>
  <si>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</si>
  <si>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</si>
  <si>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</si>
  <si>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</si>
  <si>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</si>
  <si>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</si>
  <si>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</si>
  <si>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</si>
  <si>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</si>
  <si>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</si>
  <si>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</si>
  <si>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</si>
  <si>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</si>
  <si>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</si>
  <si>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</si>
  <si>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</si>
  <si>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</si>
  <si>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</si>
  <si>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</si>
  <si>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</si>
  <si>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</si>
  <si>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</si>
  <si>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</si>
  <si>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</si>
  <si>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</si>
  <si>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</si>
  <si>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</si>
  <si>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</si>
  <si>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</si>
  <si>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</si>
  <si>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</si>
  <si>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</si>
  <si>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</si>
  <si>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</si>
  <si>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</si>
  <si>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</si>
  <si>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</si>
  <si>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</si>
  <si>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</si>
  <si>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</si>
  <si>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</si>
  <si>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</si>
  <si>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</si>
  <si>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</si>
  <si>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</si>
  <si>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</si>
  <si>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</si>
  <si>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</si>
  <si>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</si>
  <si>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</si>
  <si>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</si>
  <si>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</si>
  <si>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</si>
  <si>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</si>
  <si>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</si>
  <si>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</si>
  <si>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</si>
  <si>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</si>
  <si>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</si>
  <si>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</si>
  <si>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</si>
  <si>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</si>
  <si>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</si>
  <si>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</si>
  <si>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</si>
  <si>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</si>
  <si>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</si>
  <si>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</si>
  <si>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</si>
  <si>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</si>
  <si>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</si>
  <si>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</si>
  <si>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</si>
  <si>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</si>
  <si>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</si>
  <si>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</si>
  <si>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</si>
  <si>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</si>
  <si>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</si>
  <si>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</si>
  <si>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</si>
  <si>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</si>
  <si>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</si>
  <si>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</si>
  <si>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</si>
  <si>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</si>
  <si>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</si>
  <si>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</si>
  <si>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</si>
  <si>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</si>
  <si>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</si>
  <si>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</si>
  <si>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</si>
  <si>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</si>
  <si>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</si>
  <si>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</si>
  <si>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</si>
  <si>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</si>
  <si>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</si>
  <si>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</si>
  <si>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</si>
  <si>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</si>
  <si>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</si>
  <si>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</si>
  <si>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</si>
  <si>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</si>
  <si>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</si>
  <si>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</si>
  <si>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</si>
  <si>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</si>
  <si>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</si>
  <si>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</si>
  <si>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</si>
  <si>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</si>
  <si>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</si>
  <si>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</si>
  <si>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</si>
  <si>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</si>
  <si>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</si>
  <si>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</si>
  <si>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</si>
  <si>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</si>
  <si>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</si>
  <si>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</si>
  <si>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</si>
  <si>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</si>
  <si>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</si>
  <si>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</si>
  <si>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</si>
  <si>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</si>
  <si>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</si>
  <si>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</si>
  <si>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</si>
  <si>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</si>
  <si>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</si>
  <si>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</si>
  <si>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</si>
  <si>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</si>
  <si>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</si>
  <si>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</si>
  <si>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</si>
  <si>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</si>
  <si>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</si>
  <si>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</si>
  <si>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</si>
  <si>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</si>
  <si>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</si>
  <si>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</si>
  <si>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</si>
  <si>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</si>
  <si>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</si>
  <si>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</si>
  <si>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</si>
  <si>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</si>
  <si>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</si>
  <si>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</si>
  <si>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</si>
  <si>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</si>
  <si>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</si>
  <si>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</si>
  <si>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</si>
  <si>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</si>
  <si>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</si>
  <si>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</si>
  <si>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</si>
  <si>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</si>
  <si>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</si>
  <si>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</si>
  <si>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</si>
  <si>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</si>
  <si>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</si>
  <si>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</si>
  <si>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</si>
  <si>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</si>
  <si>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</si>
  <si>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</si>
  <si>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</si>
  <si>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</si>
  <si>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</si>
  <si>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</si>
  <si>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</si>
  <si>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</si>
  <si>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</si>
  <si>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</si>
  <si>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</si>
  <si>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</si>
  <si>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</si>
  <si>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</si>
  <si>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</si>
  <si>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</si>
  <si>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</si>
  <si>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</si>
  <si>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</si>
  <si>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</si>
  <si>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</si>
  <si>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</si>
  <si>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</si>
  <si>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</si>
  <si>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</si>
  <si>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</si>
  <si>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</si>
  <si>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</si>
  <si>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</si>
  <si>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</si>
  <si>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</si>
  <si>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</si>
  <si>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</si>
  <si>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</si>
  <si>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</si>
  <si>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</si>
  <si>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</si>
  <si>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</si>
  <si>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</si>
  <si>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</si>
  <si>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</si>
  <si>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</si>
  <si>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</si>
  <si>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</si>
  <si>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</si>
  <si>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</si>
  <si>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</si>
  <si>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</si>
  <si>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</si>
  <si>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</si>
  <si>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</si>
  <si>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</si>
  <si>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</si>
  <si>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</si>
  <si>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</si>
  <si>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</si>
  <si>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</si>
  <si>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</si>
  <si>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</si>
  <si>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</si>
  <si>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</si>
  <si>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</si>
  <si>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</si>
  <si>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</si>
  <si>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</si>
  <si>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</si>
  <si>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</si>
  <si>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</si>
  <si>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</si>
  <si>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</si>
  <si>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</si>
  <si>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</si>
  <si>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</si>
  <si>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</si>
  <si>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</si>
  <si>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</si>
  <si>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</si>
  <si>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</si>
  <si>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</si>
  <si>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</si>
  <si>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</si>
  <si>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</si>
  <si>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</si>
  <si>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</si>
  <si>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</si>
  <si>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</si>
  <si>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</si>
  <si>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</si>
  <si>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</si>
  <si>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</si>
  <si>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</si>
  <si>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</si>
  <si>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</si>
  <si>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</si>
  <si>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</si>
  <si>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</si>
  <si>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</si>
  <si>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</si>
  <si>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</si>
  <si>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</si>
  <si>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</si>
  <si>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</si>
  <si>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</si>
  <si>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</si>
  <si>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</si>
  <si>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</si>
  <si>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</si>
  <si>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</si>
  <si>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</si>
  <si>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</si>
  <si>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</si>
  <si>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</si>
  <si>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</si>
  <si>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</si>
  <si>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</si>
  <si>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</si>
  <si>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</si>
  <si>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</si>
  <si>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</si>
  <si>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</si>
  <si>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</si>
  <si>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</si>
  <si>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</si>
  <si>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</si>
  <si>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</si>
  <si>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</si>
  <si>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</si>
  <si>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</si>
  <si>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</si>
  <si>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</si>
  <si>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</si>
  <si>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</si>
  <si>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</si>
  <si>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</si>
  <si>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</si>
  <si>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</si>
  <si>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</si>
  <si>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</si>
  <si>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</si>
  <si>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</si>
  <si>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</si>
  <si>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</si>
  <si>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</si>
  <si>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</si>
  <si>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</si>
  <si>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</si>
  <si>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</si>
  <si>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</si>
  <si>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</si>
  <si>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</si>
  <si>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</si>
  <si>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</si>
  <si>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</si>
  <si>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</si>
  <si>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</si>
  <si>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</si>
  <si>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</si>
  <si>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</si>
  <si>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</si>
  <si>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</si>
  <si>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</si>
  <si>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</si>
  <si>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</si>
  <si>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</si>
  <si>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</si>
  <si>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</si>
  <si>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</si>
  <si>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</si>
  <si>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</si>
  <si>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</si>
  <si>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</si>
  <si>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</si>
  <si>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</si>
  <si>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</si>
  <si>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</si>
  <si>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</si>
  <si>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</si>
  <si>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</si>
  <si>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</si>
  <si>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</si>
  <si>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</si>
  <si>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</si>
  <si>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</si>
  <si>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</si>
  <si>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</si>
  <si>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</si>
  <si>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</si>
  <si>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</si>
  <si>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</si>
  <si>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</si>
  <si>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</si>
  <si>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</si>
  <si>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</si>
  <si>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</si>
  <si>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</si>
  <si>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</si>
  <si>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</si>
  <si>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</si>
  <si>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</si>
  <si>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</si>
  <si>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</si>
  <si>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</si>
  <si>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</si>
  <si>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</si>
  <si>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</si>
  <si>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</si>
  <si>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</si>
  <si>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</si>
  <si>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</si>
  <si>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</si>
  <si>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</si>
  <si>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</si>
  <si>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</si>
  <si>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</si>
  <si>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</si>
  <si>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</si>
  <si>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</si>
  <si>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</si>
  <si>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</si>
  <si>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</si>
  <si>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</si>
  <si>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</si>
  <si>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</si>
  <si>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</si>
  <si>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</si>
  <si>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</si>
  <si>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</si>
  <si>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</si>
  <si>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</si>
  <si>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</si>
  <si>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</si>
  <si>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</si>
  <si>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</si>
  <si>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</si>
  <si>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</si>
  <si>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</si>
  <si>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</si>
  <si>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</si>
  <si>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</si>
  <si>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</si>
  <si>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</si>
  <si>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</si>
  <si>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</si>
  <si>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</si>
  <si>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</si>
  <si>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</si>
  <si>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</si>
  <si>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</si>
  <si>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</si>
  <si>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</si>
  <si>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</si>
  <si>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</si>
  <si>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</si>
  <si>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</si>
  <si>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</si>
  <si>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</si>
  <si>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</si>
  <si>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</si>
  <si>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</si>
  <si>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</si>
  <si>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</si>
  <si>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</si>
  <si>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</si>
  <si>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</si>
  <si>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</si>
  <si>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</si>
  <si>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</si>
  <si>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</si>
  <si>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</si>
  <si>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</si>
  <si>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</si>
  <si>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</si>
  <si>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</si>
  <si>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</si>
  <si>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</si>
  <si>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</si>
  <si>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</si>
  <si>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</si>
  <si>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</si>
  <si>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</si>
  <si>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</si>
  <si>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</si>
  <si>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</si>
  <si>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</si>
  <si>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</si>
  <si>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</si>
  <si>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</si>
  <si>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</si>
  <si>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</si>
  <si>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</si>
  <si>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</si>
  <si>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</si>
  <si>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</si>
  <si>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</si>
  <si>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</si>
  <si>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</si>
  <si>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</si>
  <si>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</si>
  <si>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</si>
  <si>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</si>
  <si>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</si>
  <si>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</si>
  <si>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</si>
  <si>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</si>
  <si>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</si>
  <si>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</si>
  <si>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</si>
  <si>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</si>
  <si>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</si>
  <si>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</si>
  <si>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</si>
  <si>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</si>
  <si>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</si>
  <si>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</si>
  <si>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</si>
  <si>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</si>
  <si>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</si>
  <si>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</si>
  <si>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</si>
  <si>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</si>
  <si>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</si>
  <si>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</si>
  <si>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</si>
  <si>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</si>
  <si>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</si>
  <si>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</si>
  <si>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</si>
  <si>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</si>
  <si>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</si>
  <si>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</si>
  <si>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</si>
  <si>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</si>
  <si>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</si>
  <si>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</si>
  <si>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</si>
  <si>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</si>
  <si>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</si>
  <si>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</si>
  <si>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</si>
  <si>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</si>
  <si>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</si>
  <si>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</si>
  <si>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</si>
  <si>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</si>
  <si>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</si>
  <si>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</si>
  <si>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</si>
  <si>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</si>
  <si>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</si>
  <si>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</si>
  <si>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</si>
  <si>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</si>
  <si>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</si>
  <si>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</si>
  <si>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</si>
  <si>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</si>
  <si>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</si>
  <si>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</si>
  <si>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</si>
  <si>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</si>
  <si>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</si>
  <si>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</si>
  <si>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</si>
  <si>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</si>
  <si>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</si>
  <si>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</si>
  <si>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</si>
  <si>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</si>
  <si>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</si>
  <si>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</si>
  <si>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</si>
  <si>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</si>
  <si>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</si>
  <si>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</si>
  <si>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</si>
  <si>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</si>
  <si>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</si>
  <si>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</si>
  <si>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</si>
  <si>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</si>
  <si>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</si>
  <si>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</si>
  <si>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</si>
  <si>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</si>
  <si>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</si>
  <si>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</si>
  <si>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</si>
  <si>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</si>
  <si>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</si>
  <si>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</si>
  <si>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</si>
  <si>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</si>
  <si>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</si>
  <si>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</si>
  <si>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</si>
  <si>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</si>
  <si>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</si>
  <si>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</si>
  <si>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</si>
  <si>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</si>
  <si>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</si>
  <si>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</si>
  <si>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</si>
  <si>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</si>
  <si>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</si>
  <si>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</si>
  <si>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</si>
  <si>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</si>
  <si>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</si>
  <si>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</si>
  <si>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</si>
  <si>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</si>
  <si>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</si>
  <si>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</si>
  <si>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</si>
  <si>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</si>
  <si>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</si>
  <si>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</si>
  <si>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</si>
  <si>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</si>
  <si>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</si>
  <si>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</si>
  <si>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</si>
  <si>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</si>
  <si>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</si>
  <si>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</si>
  <si>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</si>
  <si>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</si>
  <si>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</si>
  <si>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</si>
  <si>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</si>
  <si>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</si>
  <si>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</si>
  <si>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</si>
  <si>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</si>
  <si>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</si>
  <si>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</si>
  <si>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</si>
  <si>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</si>
  <si>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</si>
  <si>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</si>
  <si>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</si>
  <si>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</si>
  <si>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</si>
  <si>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</si>
  <si>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</si>
  <si>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</si>
  <si>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</si>
  <si>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</si>
  <si>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</si>
  <si>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</si>
  <si>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</si>
  <si>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</si>
  <si>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</si>
  <si>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</si>
  <si>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</si>
  <si>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</si>
  <si>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</si>
  <si>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</si>
  <si>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</si>
  <si>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</si>
  <si>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</si>
  <si>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</si>
  <si>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</si>
  <si>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</si>
  <si>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</si>
  <si>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</si>
  <si>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</si>
  <si>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</si>
  <si>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</si>
  <si>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</si>
  <si>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</si>
  <si>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</si>
  <si>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</si>
  <si>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</si>
  <si>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</si>
  <si>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</si>
  <si>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</si>
  <si>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</si>
  <si>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</si>
  <si>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</si>
  <si>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</si>
  <si>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</si>
  <si>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</si>
  <si>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</si>
  <si>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</si>
  <si>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</si>
  <si>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</si>
  <si>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</si>
  <si>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</si>
  <si>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</si>
  <si>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</si>
  <si>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</si>
  <si>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</si>
  <si>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</si>
  <si>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</si>
  <si>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</si>
  <si>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</si>
  <si>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</si>
  <si>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</si>
  <si>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</si>
  <si>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</si>
  <si>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</si>
  <si>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</si>
  <si>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</si>
  <si>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</si>
  <si>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</si>
  <si>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</si>
  <si>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</si>
  <si>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</si>
  <si>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</si>
  <si>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</si>
  <si>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</si>
  <si>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</si>
  <si>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</si>
  <si>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</si>
  <si>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</si>
  <si>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</si>
  <si>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</si>
  <si>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</si>
  <si>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</si>
  <si>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</si>
  <si>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</si>
  <si>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</si>
  <si>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</si>
  <si>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</si>
  <si>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</si>
  <si>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</si>
  <si>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</si>
  <si>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</si>
  <si>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</si>
  <si>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</si>
  <si>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</si>
  <si>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</si>
  <si>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</si>
  <si>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</si>
  <si>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</si>
  <si>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</si>
  <si>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</si>
  <si>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</si>
  <si>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</si>
  <si>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</si>
  <si>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</si>
  <si>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</si>
  <si>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</si>
  <si>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</si>
  <si>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</si>
  <si>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</si>
  <si>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</si>
  <si>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</si>
  <si>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</si>
  <si>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</si>
  <si>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</si>
  <si>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</si>
  <si>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</si>
  <si>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</si>
  <si>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</si>
  <si>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</si>
  <si>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</si>
  <si>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</si>
  <si>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</si>
  <si>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</si>
  <si>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</si>
  <si>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</si>
  <si>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</si>
  <si>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</si>
  <si>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</si>
  <si>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</si>
  <si>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</si>
  <si>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</si>
  <si>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</si>
  <si>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</si>
  <si>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</si>
  <si>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</si>
  <si>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</si>
  <si>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</si>
  <si>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</si>
  <si>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</si>
  <si>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</si>
  <si>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</si>
  <si>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</si>
  <si>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</si>
  <si>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</si>
  <si>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</si>
  <si>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</si>
  <si>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</si>
  <si>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</si>
  <si>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</si>
  <si>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</si>
  <si>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</si>
  <si>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</si>
  <si>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</si>
  <si>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</si>
  <si>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</si>
  <si>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</si>
  <si>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</si>
  <si>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</si>
  <si>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</si>
  <si>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</si>
  <si>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</si>
  <si>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</si>
  <si>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</si>
  <si>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</si>
  <si>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</si>
  <si>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</si>
  <si>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</si>
  <si>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</si>
  <si>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</si>
  <si>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</si>
  <si>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</si>
  <si>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</si>
  <si>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</si>
  <si>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</si>
  <si>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</si>
  <si>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</si>
  <si>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</si>
  <si>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</si>
  <si>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</si>
  <si>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</si>
  <si>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</si>
  <si>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</si>
  <si>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</si>
  <si>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</si>
  <si>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</si>
  <si>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</si>
  <si>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</si>
  <si>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</si>
  <si>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</si>
  <si>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</si>
  <si>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</si>
  <si>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</si>
  <si>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</si>
  <si>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</si>
  <si>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</si>
  <si>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</si>
  <si>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</si>
  <si>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</si>
  <si>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</si>
  <si>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</si>
  <si>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</si>
  <si>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</si>
  <si>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</si>
  <si>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</si>
  <si>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</si>
  <si>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</si>
  <si>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</si>
  <si>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</si>
  <si>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</si>
  <si>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</si>
  <si>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</si>
  <si>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</si>
  <si>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</si>
  <si>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</si>
  <si>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</si>
  <si>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</si>
  <si>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</si>
  <si>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</si>
  <si>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</si>
  <si>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</si>
  <si>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</si>
  <si>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</si>
  <si>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</si>
  <si>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</si>
  <si>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</si>
  <si>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</si>
  <si>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</si>
  <si>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</si>
  <si>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</si>
  <si>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</si>
  <si>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</si>
  <si>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</si>
  <si>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</si>
  <si>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</si>
  <si>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</si>
  <si>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</si>
  <si>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</si>
  <si>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</si>
  <si>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</si>
  <si>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</si>
  <si>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</si>
  <si>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</si>
  <si>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</si>
  <si>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</si>
  <si>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</si>
  <si>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</si>
  <si>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</si>
  <si>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</si>
  <si>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</si>
  <si>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</si>
  <si>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</si>
  <si>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</si>
  <si>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</si>
  <si>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</si>
  <si>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</si>
  <si>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</si>
  <si>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</si>
  <si>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</si>
  <si>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</si>
  <si>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</si>
  <si>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</si>
  <si>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</si>
  <si>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</si>
  <si>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</si>
  <si>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</si>
  <si>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</si>
  <si>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</si>
  <si>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</si>
  <si>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</si>
  <si>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</si>
  <si>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</si>
  <si>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</si>
  <si>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</si>
  <si>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</si>
  <si>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</si>
  <si>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</si>
  <si>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</si>
  <si>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</si>
  <si>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</si>
  <si>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</si>
  <si>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</si>
  <si>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</si>
  <si>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</si>
  <si>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</si>
  <si>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</si>
  <si>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</si>
  <si>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</si>
  <si>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</si>
  <si>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</si>
  <si>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</si>
  <si>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</si>
  <si>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</si>
  <si>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</si>
  <si>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</si>
  <si>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</si>
  <si>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</si>
  <si>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</si>
  <si>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</si>
  <si>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</si>
  <si>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</si>
  <si>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</si>
  <si>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</si>
  <si>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</si>
  <si>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</si>
  <si>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</si>
  <si>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</si>
  <si>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</si>
  <si>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</si>
  <si>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</si>
  <si>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</si>
  <si>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</si>
  <si>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</si>
  <si>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</si>
  <si>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</si>
  <si>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</si>
  <si>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</si>
  <si>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</si>
  <si>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</si>
  <si>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</si>
  <si>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</si>
  <si>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</si>
  <si>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</si>
  <si>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</si>
  <si>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</si>
  <si>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</si>
  <si>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</si>
  <si>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</si>
  <si>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</si>
  <si>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</si>
  <si>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</si>
  <si>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</si>
  <si>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</si>
  <si>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</si>
  <si>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</si>
  <si>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</si>
  <si>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</si>
  <si>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</si>
  <si>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</si>
  <si>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</si>
  <si>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</si>
  <si>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</si>
  <si>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</si>
  <si>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</si>
  <si>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</si>
  <si>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</si>
  <si>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</si>
  <si>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</si>
  <si>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</si>
  <si>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</si>
  <si>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</si>
  <si>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</si>
  <si>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</si>
  <si>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</si>
  <si>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</si>
  <si>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</si>
  <si>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</si>
  <si>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</si>
  <si>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</si>
  <si>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</si>
  <si>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</si>
  <si>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</si>
  <si>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</si>
  <si>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</si>
  <si>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</si>
  <si>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</si>
  <si>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</si>
  <si>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</si>
  <si>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</si>
  <si>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</si>
  <si>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</si>
  <si>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</si>
  <si>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</si>
  <si>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</si>
  <si>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</si>
  <si>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</si>
  <si>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</si>
  <si>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</si>
  <si>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</si>
  <si>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</si>
  <si>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</si>
  <si>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</si>
  <si>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</si>
  <si>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</si>
  <si>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</si>
  <si>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</si>
  <si>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</si>
  <si>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</si>
  <si>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</si>
  <si>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</si>
  <si>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</si>
  <si>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</si>
  <si>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</si>
  <si>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</si>
  <si>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</si>
  <si>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</si>
  <si>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</si>
  <si>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</si>
  <si>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</si>
  <si>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</si>
  <si>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</si>
  <si>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</si>
  <si>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</si>
  <si>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</si>
  <si>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</si>
  <si>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</si>
  <si>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</si>
  <si>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</si>
  <si>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</si>
  <si>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</si>
  <si>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</si>
  <si>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</si>
  <si>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</si>
  <si>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</si>
  <si>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</si>
  <si>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</si>
  <si>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</si>
  <si>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</si>
  <si>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</si>
  <si>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</si>
  <si>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</si>
  <si>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</si>
  <si>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</si>
  <si>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</si>
  <si>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</si>
  <si>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</si>
  <si>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</si>
  <si>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</si>
  <si>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</si>
  <si>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</si>
  <si>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</si>
  <si>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</si>
  <si>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</si>
  <si>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</si>
  <si>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</si>
  <si>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</si>
  <si>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</si>
  <si>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</si>
  <si>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</si>
  <si>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</si>
  <si>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</si>
  <si>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</si>
  <si>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</si>
  <si>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</si>
  <si>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</si>
  <si>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</si>
  <si>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</si>
  <si>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</si>
  <si>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</si>
  <si>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</si>
  <si>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</si>
  <si>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</si>
  <si>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</si>
  <si>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</si>
  <si>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</si>
  <si>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</si>
  <si>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</si>
  <si>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</si>
  <si>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</si>
  <si>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</si>
  <si>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</si>
  <si>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</si>
  <si>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</si>
  <si>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</si>
  <si>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</si>
  <si>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</si>
  <si>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</si>
  <si>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</si>
  <si>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</si>
  <si>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</si>
  <si>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</si>
  <si>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</si>
  <si>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</si>
  <si>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</si>
  <si>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</si>
  <si>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</si>
  <si>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</si>
  <si>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</si>
  <si>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</si>
  <si>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</si>
  <si>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</si>
  <si>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</si>
  <si>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</si>
  <si>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</si>
  <si>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</si>
  <si>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</si>
  <si>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</si>
  <si>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</si>
  <si>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</si>
  <si>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</si>
  <si>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</si>
  <si>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</si>
  <si>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</si>
  <si>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</si>
  <si>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</si>
  <si>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</si>
  <si>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</si>
  <si>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</si>
  <si>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</si>
  <si>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</si>
  <si>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</si>
  <si>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</si>
  <si>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</si>
  <si>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</si>
  <si>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</si>
  <si>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</si>
  <si>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</si>
  <si>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</si>
  <si>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</si>
  <si>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</si>
  <si>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</si>
  <si>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</si>
  <si>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</si>
  <si>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</si>
  <si>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</si>
  <si>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</si>
  <si>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</si>
  <si>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</si>
  <si>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</si>
  <si>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</si>
  <si>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</si>
  <si>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</si>
  <si>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</si>
  <si>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</si>
  <si>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</si>
  <si>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</si>
  <si>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</si>
  <si>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</si>
  <si>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</si>
  <si>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</si>
  <si>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</si>
  <si>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</si>
  <si>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</si>
  <si>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</si>
  <si>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</si>
  <si>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</si>
  <si>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</si>
  <si>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</si>
  <si>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</si>
  <si>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</si>
  <si>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</si>
  <si>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</si>
  <si>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</si>
  <si>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</si>
  <si>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</si>
  <si>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</si>
  <si>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</si>
  <si>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</si>
  <si>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</si>
  <si>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</si>
  <si>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</si>
  <si>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</si>
  <si>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</si>
  <si>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</si>
  <si>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</si>
  <si>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</si>
  <si>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</si>
  <si>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</si>
  <si>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</si>
  <si>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</si>
  <si>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</si>
  <si>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</si>
  <si>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</si>
  <si>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</si>
  <si>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</si>
  <si>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</si>
  <si>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</si>
  <si>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</si>
  <si>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</si>
  <si>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</si>
  <si>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</si>
  <si>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</si>
  <si>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</si>
  <si>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</si>
  <si>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</si>
  <si>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</si>
  <si>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</si>
  <si>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</si>
  <si>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</si>
  <si>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</si>
  <si>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</si>
  <si>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</si>
  <si>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</si>
  <si>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</si>
  <si>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</si>
  <si>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</si>
  <si>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</si>
  <si>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</si>
  <si>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</si>
  <si>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</si>
  <si>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</si>
  <si>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</si>
  <si>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</si>
  <si>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</si>
  <si>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</si>
  <si>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</si>
  <si>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</si>
  <si>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</si>
  <si>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</si>
  <si>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</si>
  <si>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</si>
  <si>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</si>
  <si>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</si>
  <si>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</si>
  <si>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</si>
  <si>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</si>
  <si>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</si>
  <si>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</si>
  <si>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</si>
  <si>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</si>
  <si>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</si>
  <si>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</si>
  <si>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</si>
  <si>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</si>
  <si>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</si>
  <si>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</si>
  <si>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</si>
  <si>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</si>
  <si>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</si>
  <si>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</si>
  <si>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</si>
  <si>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</si>
  <si>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</si>
  <si>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</si>
  <si>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</si>
  <si>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</si>
  <si>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</si>
  <si>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</si>
  <si>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</si>
  <si>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</si>
  <si>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</si>
  <si>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</si>
  <si>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</si>
  <si>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</si>
  <si>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</si>
  <si>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</si>
  <si>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</si>
  <si>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</si>
  <si>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</si>
  <si>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</si>
  <si>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</si>
  <si>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</si>
  <si>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</si>
  <si>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</si>
  <si>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</si>
  <si>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</si>
  <si>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</si>
  <si>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</si>
  <si>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</si>
  <si>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</si>
  <si>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</si>
  <si>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</si>
  <si>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</si>
  <si>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</si>
  <si>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</si>
  <si>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</si>
  <si>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</si>
  <si>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</si>
  <si>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</si>
  <si>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</si>
  <si>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</si>
  <si>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</si>
  <si>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</si>
  <si>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</si>
  <si>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</si>
  <si>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</si>
  <si>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</si>
  <si>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</si>
  <si>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</si>
  <si>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</si>
  <si>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</si>
  <si>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</si>
  <si>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</si>
  <si>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</si>
  <si>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</si>
  <si>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</si>
  <si>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</si>
  <si>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</si>
  <si>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</si>
  <si>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</si>
  <si>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</si>
  <si>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</si>
  <si>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</si>
  <si>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</si>
  <si>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</si>
  <si>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</si>
  <si>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</si>
  <si>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</si>
  <si>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</si>
  <si>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</si>
  <si>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</si>
  <si>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</si>
  <si>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</si>
  <si>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</si>
  <si>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</si>
  <si>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</si>
  <si>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</si>
  <si>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</si>
  <si>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</si>
  <si>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</si>
  <si>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</si>
  <si>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</si>
  <si>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</si>
  <si>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</si>
  <si>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</si>
  <si>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</si>
  <si>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</si>
  <si>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</si>
  <si>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</si>
  <si>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</si>
  <si>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</si>
  <si>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</si>
  <si>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</si>
  <si>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</si>
  <si>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</si>
  <si>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</si>
  <si>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</si>
  <si>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</si>
  <si>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</si>
  <si>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</si>
  <si>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</si>
  <si>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</si>
  <si>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</si>
  <si>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</si>
  <si>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</si>
  <si>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</si>
  <si>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</si>
  <si>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</si>
  <si>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</si>
  <si>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</si>
  <si>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</si>
  <si>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</si>
  <si>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</si>
  <si>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</si>
  <si>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</si>
  <si>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</si>
  <si>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</si>
  <si>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</si>
  <si>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</si>
  <si>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</si>
  <si>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</si>
  <si>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</si>
  <si>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</si>
  <si>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</si>
  <si>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</si>
  <si>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</si>
  <si>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</si>
  <si>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</si>
  <si>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</si>
  <si>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</si>
  <si>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</si>
  <si>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</si>
  <si>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</si>
  <si>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</si>
  <si>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</si>
  <si>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</si>
  <si>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</si>
  <si>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</si>
  <si>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</si>
  <si>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</si>
  <si>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</si>
  <si>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</si>
  <si>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</si>
  <si>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</si>
  <si>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</si>
  <si>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</si>
  <si>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</si>
  <si>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</si>
  <si>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</si>
  <si>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</si>
  <si>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</si>
  <si>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</si>
  <si>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</si>
  <si>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</si>
  <si>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</si>
  <si>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</si>
  <si>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</si>
  <si>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</si>
  <si>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</si>
  <si>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</si>
  <si>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</si>
  <si>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</si>
  <si>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</si>
  <si>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</si>
  <si>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</si>
  <si>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</si>
  <si>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</si>
  <si>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</si>
  <si>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</si>
  <si>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</si>
  <si>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</si>
  <si>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</si>
  <si>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</si>
  <si>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</si>
  <si>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</si>
  <si>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</si>
  <si>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</si>
  <si>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</si>
  <si>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</si>
  <si>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</si>
  <si>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</si>
  <si>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</si>
  <si>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</si>
  <si>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</si>
  <si>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</si>
  <si>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</si>
  <si>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</si>
  <si>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</si>
  <si>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</si>
  <si>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</si>
  <si>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</si>
  <si>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</si>
  <si>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</si>
  <si>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</si>
  <si>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</si>
  <si>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</si>
  <si>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</si>
  <si>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</si>
  <si>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</si>
  <si>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</si>
  <si>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</si>
  <si>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</si>
  <si>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</si>
  <si>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</si>
  <si>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</si>
  <si>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</si>
  <si>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</si>
  <si>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</si>
  <si>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</si>
  <si>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</si>
  <si>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</si>
  <si>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</si>
  <si>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</si>
  <si>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</si>
  <si>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</si>
  <si>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</si>
  <si>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</si>
  <si>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</si>
  <si>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</si>
  <si>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</si>
  <si>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</si>
  <si>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</si>
  <si>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</si>
  <si>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</si>
  <si>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</si>
  <si>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</si>
  <si>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</si>
  <si>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</si>
  <si>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</si>
  <si>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</si>
  <si>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</si>
  <si>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</si>
  <si>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</si>
  <si>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</si>
  <si>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</si>
  <si>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</si>
  <si>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</si>
  <si>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</si>
  <si>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</si>
  <si>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</si>
  <si>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</si>
  <si>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</si>
  <si>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</si>
  <si>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</si>
  <si>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</si>
  <si>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</si>
  <si>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</si>
  <si>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</si>
  <si>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</si>
  <si>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</si>
  <si>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</si>
  <si>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</si>
  <si>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</si>
  <si>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</si>
  <si>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</si>
  <si>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</si>
  <si>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</si>
  <si>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</si>
  <si>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</si>
  <si>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</si>
  <si>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</si>
  <si>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</si>
  <si>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</si>
  <si>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</si>
  <si>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</si>
  <si>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</si>
  <si>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</si>
  <si>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</si>
  <si>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</si>
  <si>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</si>
  <si>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</si>
  <si>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</si>
  <si>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</si>
  <si>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</si>
  <si>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</si>
  <si>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</si>
  <si>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</si>
  <si>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</si>
  <si>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</si>
  <si>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</si>
  <si>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</si>
  <si>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</si>
  <si>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</si>
  <si>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</si>
  <si>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</si>
  <si>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</si>
  <si>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</si>
  <si>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</si>
  <si>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</si>
  <si>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</si>
  <si>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</si>
  <si>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</si>
  <si>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</si>
  <si>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</si>
  <si>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</si>
  <si>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</si>
  <si>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</si>
  <si>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</si>
  <si>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</si>
  <si>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</si>
  <si>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</si>
  <si>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</si>
  <si>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</si>
  <si>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</si>
  <si>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</si>
  <si>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</si>
  <si>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</si>
  <si>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</si>
  <si>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</si>
  <si>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</si>
  <si>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</si>
  <si>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</si>
  <si>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</si>
  <si>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</si>
  <si>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</si>
  <si>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</si>
  <si>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</si>
  <si>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</si>
  <si>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</si>
  <si>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</si>
  <si>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</si>
  <si>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</si>
  <si>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</si>
  <si>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</si>
  <si>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</si>
  <si>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</si>
  <si>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</si>
  <si>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</si>
  <si>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</si>
  <si>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</si>
  <si>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</si>
  <si>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</si>
  <si>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</si>
  <si>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</si>
  <si>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</si>
  <si>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</si>
  <si>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</si>
  <si>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</si>
  <si>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</si>
  <si>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</si>
  <si>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</si>
  <si>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</si>
  <si>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</si>
  <si>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</si>
  <si>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</si>
  <si>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</si>
  <si>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</si>
  <si>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</si>
  <si>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</si>
  <si>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</si>
  <si>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</si>
  <si>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</si>
  <si>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</si>
  <si>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</si>
  <si>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</si>
  <si>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</si>
  <si>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</si>
  <si>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</si>
  <si>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</si>
  <si>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</si>
  <si>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</si>
  <si>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</si>
  <si>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</si>
  <si>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</si>
  <si>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</si>
  <si>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</si>
  <si>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</si>
  <si>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</si>
  <si>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</si>
  <si>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</si>
  <si>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</si>
  <si>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</si>
  <si>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</si>
  <si>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</si>
  <si>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</si>
  <si>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</si>
  <si>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</si>
  <si>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</si>
  <si>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</si>
  <si>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</si>
  <si>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</si>
  <si>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</si>
  <si>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</si>
  <si>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</si>
  <si>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</si>
  <si>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</si>
  <si>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</si>
  <si>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</si>
  <si>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</si>
  <si>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</si>
  <si>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</si>
  <si>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</si>
  <si>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</si>
  <si>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</si>
  <si>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</si>
  <si>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</si>
  <si>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</si>
  <si>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</si>
  <si>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</si>
  <si>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</si>
  <si>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</si>
  <si>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</si>
  <si>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</si>
  <si>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</si>
  <si>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</si>
  <si>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</si>
  <si>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</si>
  <si>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</si>
  <si>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</si>
  <si>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</si>
  <si>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</si>
  <si>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</si>
  <si>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</si>
  <si>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</si>
  <si>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</si>
  <si>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</si>
  <si>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</si>
  <si>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</si>
  <si>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</si>
  <si>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</si>
  <si>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</si>
  <si>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</si>
  <si>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</si>
  <si>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</si>
  <si>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</si>
  <si>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</si>
  <si>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</si>
  <si>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</si>
  <si>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</si>
  <si>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</si>
  <si>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</si>
  <si>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</si>
  <si>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</si>
  <si>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</si>
  <si>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</si>
  <si>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</si>
  <si>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</si>
  <si>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</si>
  <si>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</si>
  <si>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</si>
  <si>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</si>
  <si>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</si>
  <si>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</si>
  <si>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</si>
  <si>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</si>
  <si>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</si>
  <si>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</si>
  <si>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</si>
  <si>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</si>
  <si>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</si>
  <si>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</si>
  <si>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</si>
  <si>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</si>
  <si>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</si>
  <si>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</si>
  <si>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</si>
  <si>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</si>
  <si>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</si>
  <si>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</si>
  <si>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</si>
  <si>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</si>
  <si>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</si>
  <si>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</si>
  <si>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</si>
  <si>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</si>
  <si>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</si>
  <si>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</si>
  <si>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</si>
  <si>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</si>
  <si>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</si>
  <si>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</si>
  <si>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</si>
  <si>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</si>
  <si>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</si>
  <si>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</si>
  <si>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</si>
  <si>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</si>
  <si>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</si>
  <si>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</si>
  <si>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</si>
  <si>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</si>
  <si>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</si>
  <si>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</si>
  <si>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</si>
  <si>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</si>
  <si>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</si>
  <si>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</si>
  <si>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</si>
  <si>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</si>
  <si>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</si>
  <si>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</si>
  <si>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</si>
  <si>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</si>
  <si>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</si>
  <si>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</si>
  <si>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</si>
  <si>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</si>
  <si>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</si>
  <si>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</si>
  <si>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</si>
  <si>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</si>
  <si>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</si>
  <si>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</si>
  <si>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</si>
  <si>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</si>
  <si>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</si>
  <si>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</si>
  <si>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</si>
  <si>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</si>
  <si>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</si>
  <si>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</si>
  <si>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</si>
  <si>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</si>
  <si>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</si>
  <si>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</si>
  <si>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</si>
  <si>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</si>
  <si>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</si>
  <si>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</si>
  <si>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</si>
  <si>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</si>
  <si>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</si>
  <si>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</si>
  <si>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</si>
  <si>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</si>
  <si>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</si>
  <si>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</si>
  <si>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</si>
  <si>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</si>
  <si>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</si>
  <si>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</si>
  <si>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</si>
  <si>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</si>
  <si>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</si>
  <si>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</si>
  <si>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</si>
  <si>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</si>
  <si>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</si>
  <si>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</si>
  <si>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</si>
  <si>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</si>
  <si>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</si>
  <si>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</si>
  <si>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</si>
  <si>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</si>
  <si>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</si>
  <si>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</si>
  <si>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</si>
  <si>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</si>
  <si>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</si>
  <si>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</si>
  <si>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</si>
  <si>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</si>
  <si>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</si>
  <si>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</si>
  <si>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</si>
  <si>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</si>
  <si>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</si>
  <si>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</si>
  <si>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</si>
  <si>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</si>
  <si>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</si>
  <si>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</si>
  <si>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</si>
  <si>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</si>
  <si>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</si>
  <si>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</si>
  <si>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</si>
  <si>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</si>
  <si>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</si>
  <si>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</si>
  <si>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</si>
  <si>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</si>
  <si>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</si>
  <si>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</si>
  <si>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</si>
  <si>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</si>
  <si>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</si>
  <si>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</si>
  <si>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</si>
  <si>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</si>
  <si>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</si>
  <si>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</si>
  <si>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</si>
  <si>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</si>
  <si>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</si>
  <si>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</si>
  <si>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</si>
  <si>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</si>
  <si>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</si>
  <si>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</si>
  <si>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</si>
  <si>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</si>
  <si>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</si>
  <si>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</si>
  <si>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</si>
  <si>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</si>
  <si>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</si>
  <si>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</si>
  <si>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</si>
  <si>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</si>
  <si>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</si>
  <si>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</si>
  <si>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</si>
  <si>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</si>
  <si>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</si>
  <si>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</si>
  <si>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</si>
  <si>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</si>
  <si>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</si>
  <si>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</si>
  <si>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</si>
  <si>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</si>
  <si>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</si>
  <si>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</si>
  <si>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</si>
  <si>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</si>
  <si>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</si>
  <si>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</si>
  <si>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</si>
  <si>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</si>
  <si>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</si>
  <si>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</si>
  <si>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</si>
  <si>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</si>
  <si>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</si>
  <si>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</si>
  <si>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</si>
  <si>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</si>
  <si>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</si>
  <si>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</si>
  <si>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</si>
  <si>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</si>
  <si>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</si>
  <si>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</si>
  <si>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</si>
  <si>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</si>
  <si>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</si>
  <si>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</si>
  <si>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</si>
  <si>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</si>
  <si>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</si>
  <si>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</si>
  <si>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</si>
  <si>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</si>
  <si>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</si>
  <si>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</si>
  <si>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</si>
  <si>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</si>
  <si>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</si>
  <si>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</si>
  <si>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</si>
  <si>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</si>
  <si>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</si>
  <si>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</si>
  <si>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</si>
  <si>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</si>
  <si>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</si>
  <si>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</si>
  <si>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</si>
  <si>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</si>
  <si>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</si>
  <si>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</si>
  <si>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</si>
  <si>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</si>
  <si>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</si>
  <si>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</si>
  <si>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</si>
  <si>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</si>
  <si>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</si>
  <si>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</si>
  <si>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</si>
  <si>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</si>
  <si>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</si>
  <si>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</si>
  <si>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</si>
  <si>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</si>
  <si>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</si>
  <si>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</si>
  <si>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</si>
  <si>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</si>
  <si>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</si>
  <si>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</si>
  <si>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</si>
  <si>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</si>
  <si>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</si>
  <si>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</si>
  <si>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</si>
  <si>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</si>
  <si>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</si>
  <si>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</si>
  <si>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</si>
  <si>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</si>
  <si>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</si>
  <si>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</si>
  <si>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</si>
  <si>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</si>
  <si>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</si>
  <si>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</si>
  <si>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</si>
  <si>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</si>
  <si>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</si>
  <si>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</si>
  <si>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</si>
  <si>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</si>
  <si>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</si>
  <si>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</si>
  <si>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</si>
  <si>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</si>
  <si>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</si>
  <si>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</si>
  <si>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</si>
  <si>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</si>
  <si>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</si>
  <si>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</si>
  <si>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</si>
  <si>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</si>
  <si>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</si>
  <si>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</si>
  <si>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</si>
  <si>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</si>
  <si>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</si>
  <si>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</si>
  <si>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</si>
  <si>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</si>
  <si>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</si>
  <si>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</si>
  <si>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</si>
  <si>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</si>
  <si>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</si>
  <si>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</si>
  <si>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</si>
  <si>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</si>
  <si>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</si>
  <si>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</si>
  <si>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</si>
  <si>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</si>
  <si>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</si>
  <si>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</si>
  <si>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</si>
  <si>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</si>
  <si>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</si>
  <si>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</si>
  <si>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</si>
  <si>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</si>
  <si>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</si>
  <si>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</si>
  <si>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</si>
  <si>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</si>
  <si>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</si>
  <si>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</si>
  <si>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</si>
  <si>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</si>
  <si>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</si>
  <si>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</si>
  <si>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</si>
  <si>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</si>
  <si>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</si>
  <si>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</si>
  <si>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</si>
  <si>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</si>
  <si>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</si>
  <si>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</si>
  <si>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</si>
  <si>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</si>
  <si>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</si>
  <si>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</si>
  <si>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</si>
  <si>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</si>
  <si>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</si>
  <si>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</si>
  <si>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</si>
  <si>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</si>
  <si>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</si>
  <si>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</si>
  <si>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</si>
  <si>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</si>
  <si>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</si>
  <si>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</si>
  <si>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</si>
  <si>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</si>
  <si>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</si>
  <si>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</si>
  <si>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</si>
  <si>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</si>
  <si>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</si>
  <si>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</si>
  <si>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</si>
  <si>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</si>
  <si>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</si>
  <si>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</si>
  <si>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</si>
  <si>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</si>
  <si>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</si>
  <si>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</si>
  <si>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</si>
  <si>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</si>
  <si>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</si>
  <si>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</si>
  <si>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</si>
  <si>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</si>
  <si>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</si>
  <si>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</si>
  <si>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</si>
  <si>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</si>
  <si>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</si>
  <si>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</si>
  <si>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</si>
  <si>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</si>
  <si>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</si>
  <si>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</si>
  <si>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</si>
  <si>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</si>
  <si>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</si>
  <si>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</si>
  <si>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</si>
  <si>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</si>
  <si>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</si>
  <si>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</si>
  <si>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</si>
  <si>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</si>
  <si>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</si>
  <si>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</si>
  <si>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</si>
  <si>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</si>
  <si>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</si>
  <si>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</si>
  <si>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</si>
  <si>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</si>
  <si>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</si>
  <si>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</si>
  <si>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</si>
  <si>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</si>
  <si>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</si>
  <si>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</si>
  <si>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</si>
  <si>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</si>
  <si>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</si>
  <si>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</si>
  <si>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</si>
  <si>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</si>
  <si>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</si>
  <si>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</si>
  <si>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</si>
  <si>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</si>
  <si>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</si>
  <si>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</si>
  <si>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</si>
  <si>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</si>
  <si>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</si>
  <si>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</si>
  <si>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</si>
  <si>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</si>
  <si>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</si>
  <si>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</si>
  <si>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</si>
  <si>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</si>
  <si>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</si>
  <si>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</si>
  <si>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</si>
  <si>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</si>
  <si>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</si>
  <si>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</si>
  <si>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</si>
  <si>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</si>
  <si>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</si>
  <si>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</si>
  <si>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</si>
  <si>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</si>
  <si>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</si>
  <si>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</si>
  <si>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</si>
  <si>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</si>
  <si>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</si>
  <si>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</si>
  <si>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</si>
  <si>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</si>
  <si>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</si>
  <si>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</si>
  <si>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</si>
  <si>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</si>
  <si>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</si>
  <si>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</si>
  <si>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</si>
  <si>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</si>
  <si>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</si>
  <si>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</si>
  <si>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</si>
  <si>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</si>
  <si>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</si>
  <si>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</si>
  <si>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</si>
  <si>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</si>
  <si>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</si>
  <si>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</si>
  <si>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</si>
  <si>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</si>
  <si>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</si>
  <si>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</si>
  <si>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</si>
  <si>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</si>
  <si>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</si>
  <si>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</si>
  <si>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</si>
  <si>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</si>
  <si>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</si>
  <si>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</si>
  <si>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</si>
  <si>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</si>
  <si>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</si>
  <si>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</si>
  <si>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</si>
  <si>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</si>
  <si>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</si>
  <si>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</si>
  <si>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</si>
  <si>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</si>
  <si>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</si>
  <si>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</si>
  <si>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</si>
  <si>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</si>
  <si>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</si>
  <si>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</si>
  <si>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</si>
  <si>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</si>
  <si>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</si>
  <si>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</si>
  <si>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</si>
  <si>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</si>
  <si>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</si>
  <si>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</si>
  <si>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</si>
  <si>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</si>
  <si>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</si>
  <si>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</si>
  <si>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</si>
  <si>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</si>
  <si>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</si>
  <si>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</si>
  <si>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</si>
  <si>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</si>
  <si>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</si>
  <si>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</si>
  <si>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</si>
  <si>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</si>
  <si>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</si>
  <si>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</si>
  <si>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</si>
  <si>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</si>
  <si>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</si>
  <si>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</si>
  <si>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</si>
  <si>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</si>
  <si>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</si>
  <si>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</si>
  <si>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</si>
  <si>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</si>
  <si>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</si>
  <si>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</si>
  <si>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</si>
  <si>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</si>
  <si>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</si>
  <si>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</si>
  <si>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</si>
  <si>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</si>
  <si>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</si>
  <si>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</si>
  <si>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</si>
  <si>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</si>
  <si>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</si>
  <si>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</si>
  <si>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</si>
  <si>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</si>
  <si>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</si>
  <si>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</si>
  <si>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</si>
  <si>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</si>
  <si>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</si>
  <si>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</si>
  <si>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</si>
  <si>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</si>
  <si>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</si>
  <si>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</si>
  <si>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</si>
  <si>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</si>
  <si>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</si>
  <si>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</si>
  <si>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</si>
  <si>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</si>
  <si>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</si>
  <si>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</si>
  <si>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</si>
  <si>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</si>
  <si>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</si>
  <si>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</si>
  <si>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</si>
  <si>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</si>
  <si>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</si>
  <si>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</si>
  <si>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</si>
  <si>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</si>
  <si>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</si>
  <si>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</si>
  <si>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</si>
  <si>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</si>
  <si>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</si>
  <si>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</si>
  <si>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</si>
  <si>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</si>
  <si>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</si>
  <si>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</si>
  <si>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</si>
  <si>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</si>
  <si>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</si>
  <si>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</si>
  <si>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</si>
  <si>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</si>
  <si>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</si>
  <si>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</si>
  <si>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</si>
  <si>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</si>
  <si>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</si>
  <si>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</si>
  <si>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</si>
  <si>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</si>
  <si>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</si>
  <si>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</si>
  <si>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</si>
  <si>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</si>
  <si>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</si>
  <si>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</si>
  <si>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</si>
  <si>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</si>
  <si>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</si>
  <si>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</si>
  <si>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</si>
  <si>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</si>
  <si>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</si>
  <si>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</si>
  <si>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</si>
  <si>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</si>
  <si>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</si>
  <si>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</si>
  <si>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</si>
  <si>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</si>
  <si>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</si>
  <si>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</si>
  <si>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</si>
  <si>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</si>
  <si>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</si>
  <si>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</si>
  <si>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</si>
  <si>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</si>
  <si>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</si>
  <si>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</si>
  <si>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</si>
  <si>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</si>
  <si>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</si>
  <si>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</si>
  <si>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</si>
  <si>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</si>
  <si>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</si>
  <si>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</si>
  <si>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</si>
  <si>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</si>
  <si>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</si>
  <si>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</si>
  <si>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</si>
  <si>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</si>
  <si>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</si>
  <si>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</si>
  <si>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</si>
  <si>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</si>
  <si>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</si>
  <si>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</si>
  <si>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</si>
  <si>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</si>
  <si>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</si>
  <si>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</si>
  <si>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</si>
  <si>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</si>
  <si>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</si>
  <si>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</si>
  <si>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</si>
  <si>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</si>
  <si>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</si>
  <si>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</si>
  <si>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</si>
  <si>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</si>
  <si>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</si>
  <si>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</si>
  <si>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</si>
  <si>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</si>
  <si>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</si>
  <si>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</si>
  <si>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</si>
  <si>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</si>
  <si>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</si>
  <si>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</si>
  <si>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</si>
  <si>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</si>
  <si>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</si>
  <si>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</si>
  <si>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</si>
  <si>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</si>
  <si>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</si>
  <si>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</si>
  <si>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</si>
  <si>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</si>
  <si>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</si>
  <si>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</si>
  <si>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</si>
  <si>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</si>
  <si>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</si>
  <si>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</si>
  <si>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</si>
  <si>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</si>
  <si>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</si>
  <si>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</si>
  <si>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</si>
  <si>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</si>
  <si>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</si>
  <si>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</si>
  <si>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</si>
  <si>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</si>
  <si>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</si>
  <si>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</si>
  <si>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</si>
  <si>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</si>
  <si>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</si>
  <si>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</si>
  <si>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</si>
  <si>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</si>
  <si>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</si>
  <si>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</si>
  <si>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</si>
  <si>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</si>
  <si>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</si>
  <si>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</si>
  <si>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</si>
  <si>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</si>
  <si>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</si>
  <si>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</si>
  <si>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</si>
  <si>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</si>
  <si>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</si>
  <si>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</si>
  <si>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</si>
  <si>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</si>
  <si>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</si>
  <si>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</si>
  <si>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</si>
  <si>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</si>
  <si>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</si>
  <si>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</si>
  <si>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</si>
  <si>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</si>
  <si>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</si>
  <si>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</si>
  <si>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</si>
  <si>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</si>
  <si>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</si>
  <si>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</si>
  <si>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</si>
  <si>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</si>
  <si>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</si>
  <si>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</si>
  <si>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</si>
  <si>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</si>
  <si>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</si>
  <si>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</si>
  <si>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</si>
  <si>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</si>
  <si>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</si>
  <si>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</si>
  <si>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</si>
  <si>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</si>
  <si>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</si>
  <si>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</si>
  <si>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</si>
  <si>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</si>
  <si>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</si>
  <si>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</si>
  <si>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</si>
  <si>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</si>
  <si>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</si>
  <si>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</si>
  <si>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</si>
  <si>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</si>
  <si>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</si>
  <si>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</si>
  <si>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</si>
  <si>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</si>
  <si>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</si>
  <si>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</si>
  <si>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</si>
  <si>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</si>
  <si>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</si>
  <si>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</si>
  <si>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</si>
  <si>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</si>
  <si>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</si>
  <si>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</si>
  <si>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</si>
  <si>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</si>
  <si>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</si>
  <si>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</si>
  <si>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</si>
  <si>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</si>
  <si>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</si>
  <si>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</si>
  <si>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</si>
  <si>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</si>
  <si>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</si>
  <si>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</si>
  <si>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</si>
  <si>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</si>
  <si>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</si>
  <si>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</si>
  <si>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</si>
  <si>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</si>
  <si>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</si>
  <si>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</si>
  <si>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</si>
  <si>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</si>
  <si>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</si>
  <si>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</si>
  <si>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</si>
  <si>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</si>
  <si>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</si>
  <si>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</si>
  <si>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</si>
  <si>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</si>
  <si>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</si>
  <si>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</si>
  <si>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</si>
  <si>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</si>
  <si>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</si>
  <si>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</si>
  <si>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</si>
  <si>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</si>
  <si>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</si>
  <si>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</si>
  <si>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</si>
  <si>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</si>
  <si>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</si>
  <si>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</si>
  <si>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</si>
  <si>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</si>
  <si>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</si>
  <si>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</si>
  <si>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</si>
  <si>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</si>
  <si>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</si>
  <si>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</si>
  <si>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</si>
  <si>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</si>
  <si>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</si>
  <si>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</si>
  <si>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</si>
  <si>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</si>
  <si>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</si>
  <si>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</si>
  <si>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</si>
  <si>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</si>
  <si>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</si>
  <si>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</si>
  <si>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</si>
  <si>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</si>
  <si>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</si>
  <si>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</si>
  <si>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</si>
  <si>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</si>
  <si>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</si>
  <si>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</si>
  <si>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</si>
  <si>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</si>
  <si>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</si>
  <si>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</si>
  <si>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</si>
  <si>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</si>
  <si>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</si>
  <si>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</si>
  <si>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</si>
  <si>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</si>
  <si>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</si>
  <si>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</si>
  <si>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</si>
  <si>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</si>
  <si>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</si>
  <si>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</si>
  <si>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</si>
  <si>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</si>
  <si>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</si>
  <si>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</si>
  <si>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</si>
  <si>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</si>
  <si>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</si>
  <si>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</si>
  <si>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</si>
  <si>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</si>
  <si>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</si>
  <si>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</si>
  <si>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</si>
  <si>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</si>
  <si>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</si>
  <si>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</si>
  <si>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</si>
  <si>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</si>
  <si>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</si>
  <si>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</si>
  <si>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</si>
  <si>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</si>
  <si>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</si>
  <si>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</si>
  <si>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</si>
  <si>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</si>
  <si>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</si>
  <si>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</si>
  <si>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</si>
  <si>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</si>
  <si>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</si>
  <si>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</si>
  <si>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</si>
  <si>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</si>
  <si>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</si>
  <si>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</si>
  <si>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</si>
  <si>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</si>
  <si>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</si>
  <si>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</si>
  <si>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</si>
  <si>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</si>
  <si>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</si>
  <si>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</si>
  <si>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</si>
  <si>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</si>
  <si>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</si>
  <si>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</si>
  <si>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</si>
  <si>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</si>
  <si>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</si>
  <si>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</si>
  <si>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</si>
  <si>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</si>
  <si>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</si>
  <si>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</si>
  <si>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</si>
  <si>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</si>
  <si>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</si>
  <si>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</si>
  <si>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</si>
  <si>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</si>
  <si>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</si>
  <si>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</si>
  <si>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</si>
  <si>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</si>
  <si>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</si>
  <si>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</si>
  <si>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</si>
  <si>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</si>
  <si>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</si>
  <si>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</si>
  <si>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</si>
  <si>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</si>
  <si>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</si>
  <si>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</si>
  <si>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</si>
  <si>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</si>
  <si>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</si>
  <si>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</si>
  <si>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</si>
  <si>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</si>
  <si>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</si>
  <si>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</si>
  <si>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</si>
  <si>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</si>
  <si>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</si>
  <si>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</si>
  <si>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</si>
  <si>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</si>
  <si>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</si>
  <si>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</si>
  <si>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</si>
  <si>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</si>
  <si>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</si>
  <si>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</si>
  <si>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</si>
  <si>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</si>
  <si>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</si>
  <si>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</si>
  <si>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</si>
  <si>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</si>
  <si>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</si>
  <si>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</si>
  <si>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</si>
  <si>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</si>
  <si>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</si>
  <si>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</si>
  <si>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</si>
  <si>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</si>
  <si>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</si>
  <si>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</si>
  <si>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</si>
  <si>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</si>
  <si>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</si>
  <si>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</si>
  <si>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</si>
  <si>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</si>
  <si>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</si>
  <si>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</si>
  <si>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</si>
  <si>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</si>
  <si>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</si>
  <si>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</si>
  <si>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</si>
  <si>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</si>
  <si>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</si>
  <si>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</si>
  <si>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</si>
  <si>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</si>
  <si>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</si>
  <si>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</si>
  <si>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</si>
  <si>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</si>
  <si>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</si>
  <si>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</si>
  <si>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</si>
  <si>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</si>
  <si>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</si>
  <si>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</si>
  <si>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</si>
  <si>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</si>
  <si>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</si>
  <si>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</si>
  <si>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</si>
  <si>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</si>
  <si>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</si>
  <si>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</si>
  <si>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</si>
  <si>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</si>
  <si>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</si>
  <si>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</si>
  <si>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</si>
  <si>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</si>
  <si>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</si>
  <si>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</si>
  <si>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</si>
  <si>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</si>
  <si>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</si>
  <si>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</si>
  <si>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</si>
  <si>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</si>
  <si>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</si>
  <si>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</si>
  <si>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</si>
  <si>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</si>
  <si>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</si>
  <si>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</si>
  <si>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</si>
  <si>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</si>
  <si>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</si>
  <si>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</si>
  <si>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</si>
  <si>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</si>
  <si>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</si>
  <si>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</si>
  <si>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</si>
  <si>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</si>
  <si>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</si>
  <si>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</si>
  <si>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</si>
  <si>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</si>
  <si>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</si>
  <si>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</si>
  <si>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</si>
  <si>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</si>
  <si>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</si>
  <si>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</si>
  <si>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</si>
  <si>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</si>
  <si>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</si>
  <si>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</si>
  <si>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</si>
  <si>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</si>
  <si>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</si>
  <si>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</si>
  <si>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</si>
  <si>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</si>
  <si>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</si>
  <si>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</si>
  <si>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</si>
  <si>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</si>
  <si>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</si>
  <si>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</si>
  <si>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</si>
  <si>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</si>
  <si>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</si>
  <si>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</si>
  <si>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</si>
  <si>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</si>
  <si>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</si>
  <si>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</si>
  <si>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</si>
  <si>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</si>
  <si>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</si>
  <si>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</si>
  <si>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</si>
  <si>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</si>
  <si>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</si>
  <si>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</si>
  <si>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</si>
  <si>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</si>
  <si>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</si>
  <si>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</si>
  <si>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</si>
  <si>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</si>
  <si>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</si>
  <si>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</si>
  <si>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</si>
  <si>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</si>
  <si>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</si>
  <si>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</si>
  <si>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</si>
  <si>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</si>
  <si>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</si>
  <si>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</si>
  <si>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</si>
  <si>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</si>
  <si>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</si>
  <si>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</si>
  <si>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</si>
  <si>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</si>
  <si>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</si>
  <si>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</si>
  <si>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</si>
  <si>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</si>
  <si>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</si>
  <si>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</si>
  <si>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</si>
  <si>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</si>
  <si>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</si>
  <si>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</si>
  <si>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</si>
  <si>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</si>
  <si>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</si>
  <si>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</si>
  <si>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</si>
  <si>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</si>
  <si>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</si>
  <si>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</si>
  <si>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</si>
  <si>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</si>
  <si>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</si>
  <si>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</si>
  <si>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</si>
  <si>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</si>
  <si>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</si>
  <si>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</si>
  <si>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</si>
  <si>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</si>
  <si>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</si>
  <si>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</si>
  <si>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</si>
  <si>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</si>
  <si>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</si>
  <si>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</si>
  <si>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</si>
  <si>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</si>
  <si>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</si>
  <si>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</si>
  <si>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</si>
  <si>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</si>
  <si>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</si>
  <si>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</si>
  <si>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</si>
  <si>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</si>
  <si>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</si>
  <si>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</si>
  <si>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</si>
  <si>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</si>
  <si>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</si>
  <si>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</si>
  <si>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</si>
  <si>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</si>
  <si>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</si>
  <si>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</si>
  <si>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</si>
  <si>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</si>
  <si>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</si>
  <si>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</si>
  <si>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</si>
  <si>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</si>
  <si>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</si>
  <si>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</si>
  <si>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</si>
  <si>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</si>
  <si>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</si>
  <si>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</si>
  <si>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</si>
  <si>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</si>
  <si>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</si>
  <si>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</si>
  <si>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</si>
  <si>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</si>
  <si>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</si>
  <si>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</si>
  <si>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</si>
  <si>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</si>
  <si>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</si>
  <si>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</si>
  <si>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</si>
  <si>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</si>
  <si>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</si>
  <si>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</si>
  <si>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</si>
  <si>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</si>
  <si>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</si>
  <si>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</si>
  <si>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</si>
  <si>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</si>
  <si>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</si>
  <si>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</si>
  <si>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</si>
  <si>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</si>
  <si>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</si>
  <si>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</si>
  <si>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</si>
  <si>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</si>
  <si>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</si>
  <si>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</si>
  <si>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</si>
  <si>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</si>
  <si>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</si>
  <si>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</si>
  <si>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</si>
  <si>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</si>
  <si>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</si>
  <si>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</si>
  <si>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</si>
  <si>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</si>
  <si>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</si>
  <si>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</si>
  <si>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</si>
  <si>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</si>
  <si>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</si>
  <si>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</si>
  <si>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</si>
  <si>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</si>
  <si>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</si>
  <si>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</si>
  <si>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</si>
  <si>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</si>
  <si>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</si>
  <si>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</si>
  <si>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</si>
  <si>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</si>
  <si>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</si>
  <si>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</si>
  <si>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</si>
  <si>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</si>
  <si>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</si>
  <si>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</si>
  <si>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</si>
  <si>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</si>
  <si>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</si>
  <si>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</si>
  <si>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</si>
  <si>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</si>
  <si>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</si>
  <si>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</si>
  <si>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</si>
  <si>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</si>
  <si>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</si>
  <si>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</si>
  <si>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</si>
  <si>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</si>
  <si>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</si>
  <si>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</si>
  <si>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</si>
  <si>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</si>
  <si>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</si>
  <si>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</si>
  <si>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</si>
  <si>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</si>
  <si>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</si>
  <si>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</si>
  <si>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</si>
  <si>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</si>
  <si>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</si>
  <si>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</si>
  <si>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</si>
  <si>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</si>
  <si>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</si>
  <si>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</si>
  <si>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</si>
  <si>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</si>
  <si>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</si>
  <si>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</si>
  <si>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</si>
  <si>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</si>
  <si>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</si>
  <si>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</si>
  <si>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</si>
  <si>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</si>
  <si>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</si>
  <si>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</si>
  <si>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</si>
  <si>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</si>
  <si>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</si>
  <si>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</si>
  <si>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</si>
  <si>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</si>
  <si>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</si>
  <si>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</si>
  <si>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</si>
  <si>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</si>
  <si>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</si>
  <si>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</si>
  <si>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</si>
  <si>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</si>
  <si>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</si>
  <si>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</si>
  <si>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</si>
  <si>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</si>
  <si>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</si>
  <si>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</si>
  <si>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</si>
  <si>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</si>
  <si>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</si>
  <si>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</si>
  <si>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</si>
  <si>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</si>
  <si>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</si>
  <si>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</si>
  <si>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</si>
  <si>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</si>
  <si>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</si>
  <si>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</si>
  <si>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</si>
  <si>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</si>
  <si>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</si>
  <si>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</si>
  <si>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</si>
  <si>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</si>
  <si>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</si>
  <si>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</si>
  <si>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</si>
  <si>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</si>
  <si>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</si>
  <si>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</si>
  <si>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</si>
  <si>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</si>
  <si>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</si>
  <si>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</si>
  <si>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</si>
  <si>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</si>
  <si>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</si>
  <si>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</si>
  <si>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</si>
  <si>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</si>
  <si>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</si>
  <si>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</si>
  <si>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</si>
  <si>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</si>
  <si>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</si>
  <si>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</si>
  <si>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</si>
  <si>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</si>
  <si>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</si>
  <si>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</si>
  <si>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</si>
  <si>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</si>
  <si>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</si>
  <si>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</si>
  <si>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</si>
  <si>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</si>
  <si>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</si>
  <si>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</si>
  <si>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</si>
  <si>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</si>
  <si>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</si>
  <si>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</si>
  <si>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</si>
  <si>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</si>
  <si>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</si>
  <si>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</si>
  <si>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</si>
  <si>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</si>
  <si>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</si>
  <si>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</si>
  <si>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</si>
  <si>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</si>
  <si>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</si>
  <si>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</si>
  <si>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</si>
  <si>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</si>
  <si>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</si>
  <si>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</si>
  <si>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</si>
  <si>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</si>
  <si>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</si>
  <si>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</si>
  <si>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</si>
  <si>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</si>
  <si>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</si>
  <si>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</si>
  <si>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</si>
  <si>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</si>
  <si>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</si>
  <si>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</si>
  <si>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</si>
  <si>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</si>
  <si>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</si>
  <si>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</si>
  <si>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</si>
  <si>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</si>
  <si>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</si>
  <si>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</si>
  <si>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</si>
  <si>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</si>
  <si>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</si>
  <si>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</si>
  <si>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</si>
  <si>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</si>
  <si>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</si>
  <si>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</si>
  <si>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</si>
  <si>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</si>
  <si>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</si>
  <si>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</si>
  <si>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</si>
  <si>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</si>
  <si>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</si>
  <si>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</si>
  <si>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</si>
  <si>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</si>
  <si>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</si>
  <si>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</si>
  <si>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</si>
  <si>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</si>
  <si>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</si>
  <si>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</si>
  <si>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</si>
  <si>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</si>
  <si>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</si>
  <si>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</si>
  <si>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</si>
  <si>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</si>
  <si>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</si>
  <si>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</si>
  <si>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</si>
  <si>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</si>
  <si>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</si>
  <si>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</si>
  <si>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</si>
  <si>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</si>
  <si>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</si>
  <si>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</si>
  <si>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</si>
  <si>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</si>
  <si>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</si>
  <si>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</si>
  <si>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</si>
  <si>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</si>
  <si>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</si>
  <si>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</si>
  <si>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</si>
  <si>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</si>
  <si>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</si>
  <si>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</si>
  <si>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</si>
  <si>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</si>
  <si>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</si>
  <si>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</si>
  <si>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</si>
  <si>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</si>
  <si>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</si>
  <si>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</si>
  <si>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</si>
  <si>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</si>
  <si>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</si>
  <si>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</si>
  <si>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</si>
  <si>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</si>
  <si>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</si>
  <si>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</si>
  <si>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</si>
  <si>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</si>
  <si>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</si>
  <si>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</si>
  <si>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</si>
  <si>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</si>
  <si>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</si>
  <si>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</si>
  <si>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</si>
  <si>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</si>
  <si>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</si>
  <si>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</si>
  <si>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</si>
  <si>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</si>
  <si>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</si>
  <si>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</si>
  <si>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</si>
  <si>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</si>
  <si>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</si>
  <si>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</si>
  <si>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</si>
  <si>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</si>
  <si>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</si>
  <si>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</si>
  <si>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</si>
  <si>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</si>
  <si>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</si>
  <si>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</si>
  <si>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</si>
  <si>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</si>
  <si>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</si>
  <si>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</si>
  <si>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</si>
  <si>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</si>
  <si>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</si>
  <si>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</si>
  <si>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</si>
  <si>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</si>
  <si>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</si>
  <si>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</si>
  <si>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</si>
  <si>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</si>
  <si>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</si>
  <si>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</si>
  <si>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</si>
  <si>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</si>
  <si>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</si>
  <si>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</si>
  <si>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</si>
  <si>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</si>
  <si>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</si>
  <si>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</si>
  <si>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</si>
  <si>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</si>
  <si>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</si>
  <si>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</si>
  <si>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</si>
  <si>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</si>
  <si>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</si>
  <si>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</si>
  <si>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</si>
  <si>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</si>
  <si>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</si>
  <si>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</si>
  <si>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</si>
  <si>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</si>
  <si>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</si>
  <si>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</si>
  <si>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</si>
  <si>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</si>
  <si>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</si>
  <si>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</si>
  <si>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</si>
  <si>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</si>
  <si>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</si>
  <si>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</si>
  <si>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</si>
  <si>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</si>
  <si>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</si>
  <si>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</si>
  <si>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</si>
  <si>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</si>
  <si>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</si>
  <si>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</si>
  <si>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</si>
  <si>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</si>
  <si>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</si>
  <si>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</si>
  <si>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</si>
  <si>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</si>
  <si>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</si>
  <si>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</si>
  <si>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</si>
  <si>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</si>
  <si>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</si>
  <si>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</si>
  <si>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</si>
  <si>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</si>
  <si>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</si>
  <si>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</si>
  <si>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</si>
  <si>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</si>
  <si>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</si>
  <si>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</si>
  <si>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</si>
  <si>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</si>
  <si>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</si>
  <si>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</si>
  <si>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</si>
  <si>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</si>
  <si>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</si>
  <si>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</si>
  <si>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</si>
  <si>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</si>
  <si>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</si>
  <si>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</si>
  <si>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</si>
  <si>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</si>
  <si>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</si>
  <si>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</si>
  <si>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</si>
  <si>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</si>
  <si>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</si>
  <si>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</si>
  <si>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</si>
  <si>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</si>
  <si>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</si>
  <si>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</si>
  <si>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</si>
  <si>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</si>
  <si>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</si>
  <si>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</si>
  <si>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</si>
  <si>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</si>
  <si>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</si>
  <si>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</si>
  <si>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</si>
  <si>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</si>
  <si>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</si>
  <si>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</si>
  <si>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</si>
  <si>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</si>
  <si>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</si>
  <si>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</si>
  <si>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</si>
  <si>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</si>
  <si>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</si>
  <si>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</si>
  <si>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</si>
  <si>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</si>
  <si>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</si>
  <si>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</si>
  <si>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</si>
  <si>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</si>
  <si>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</si>
  <si>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</si>
  <si>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</si>
  <si>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</si>
  <si>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</si>
  <si>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</si>
  <si>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</si>
  <si>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</si>
  <si>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</si>
  <si>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</si>
  <si>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</si>
  <si>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</si>
  <si>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</si>
  <si>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</si>
  <si>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</si>
  <si>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</si>
  <si>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</si>
  <si>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</si>
  <si>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</si>
  <si>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</si>
  <si>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</si>
  <si>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</si>
  <si>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</si>
  <si>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</si>
  <si>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</si>
  <si>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</si>
  <si>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</si>
  <si>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</si>
  <si>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</si>
  <si>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</si>
  <si>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</si>
  <si>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</si>
  <si>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</si>
  <si>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</si>
  <si>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</si>
  <si>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</si>
  <si>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</si>
  <si>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</si>
  <si>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</si>
  <si>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</si>
  <si>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</si>
  <si>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</si>
  <si>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</si>
  <si>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</si>
  <si>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</si>
  <si>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</si>
  <si>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</si>
  <si>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</si>
  <si>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</si>
  <si>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</si>
  <si>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</si>
  <si>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</si>
  <si>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</si>
  <si>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</si>
  <si>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</si>
  <si>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</si>
  <si>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</si>
  <si>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</si>
  <si>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</si>
  <si>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</si>
  <si>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</si>
  <si>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</si>
  <si>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</si>
  <si>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</si>
  <si>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</si>
  <si>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</si>
  <si>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</si>
  <si>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</si>
  <si>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</si>
  <si>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</si>
  <si>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</si>
  <si>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</si>
  <si>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</si>
  <si>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</si>
  <si>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</si>
  <si>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</si>
  <si>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</si>
  <si>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</si>
  <si>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</si>
  <si>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</si>
  <si>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</si>
  <si>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</si>
  <si>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</si>
  <si>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</si>
  <si>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</si>
  <si>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</si>
  <si>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</si>
  <si>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</si>
  <si>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</si>
  <si>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</si>
  <si>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</si>
  <si>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</si>
  <si>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</si>
  <si>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</si>
  <si>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</si>
  <si>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</si>
  <si>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</si>
  <si>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</si>
  <si>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</si>
  <si>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</si>
  <si>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</si>
  <si>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</si>
  <si>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</si>
  <si>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</si>
  <si>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</si>
  <si>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</si>
  <si>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</si>
  <si>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</si>
  <si>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</si>
  <si>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</si>
  <si>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</si>
  <si>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</si>
  <si>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</si>
  <si>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</si>
  <si>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</si>
  <si>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</si>
  <si>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</si>
  <si>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</si>
  <si>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</si>
  <si>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</si>
  <si>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</si>
  <si>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</si>
  <si>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</si>
  <si>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</si>
  <si>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</si>
  <si>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</si>
  <si>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</si>
  <si>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</si>
  <si>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</si>
  <si>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</si>
  <si>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</si>
  <si>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</si>
  <si>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</si>
  <si>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</si>
  <si>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</si>
  <si>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</si>
  <si>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</si>
  <si>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</si>
  <si>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</si>
  <si>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</si>
  <si>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</si>
  <si>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</si>
  <si>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</si>
  <si>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</si>
  <si>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</si>
  <si>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</si>
  <si>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</si>
  <si>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</si>
  <si>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</si>
  <si>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</si>
  <si>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</si>
  <si>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</si>
  <si>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</si>
  <si>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</si>
  <si>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</si>
  <si>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</si>
  <si>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</si>
  <si>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</si>
  <si>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</si>
  <si>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</si>
  <si>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</si>
  <si>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</si>
  <si>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</si>
  <si>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</si>
  <si>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</si>
  <si>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</si>
  <si>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</si>
  <si>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</si>
  <si>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</si>
  <si>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</si>
  <si>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</si>
  <si>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</si>
  <si>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</si>
  <si>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</si>
  <si>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</si>
  <si>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</si>
  <si>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</si>
  <si>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</si>
  <si>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</si>
  <si>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</si>
  <si>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</si>
  <si>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</si>
  <si>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</si>
  <si>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</si>
  <si>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</si>
  <si>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</si>
  <si>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</si>
  <si>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</si>
  <si>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</si>
  <si>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</si>
  <si>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</si>
  <si>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</si>
  <si>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</si>
  <si>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</si>
  <si>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</si>
  <si>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</si>
  <si>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</si>
  <si>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</si>
  <si>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</si>
  <si>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</si>
  <si>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</si>
  <si>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</si>
  <si>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</si>
  <si>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</si>
  <si>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</si>
  <si>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</si>
  <si>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</si>
  <si>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</si>
  <si>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</si>
  <si>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</si>
  <si>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</si>
  <si>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</si>
  <si>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</si>
  <si>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</si>
  <si>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</si>
  <si>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</si>
  <si>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</si>
  <si>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</si>
  <si>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</si>
  <si>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</si>
  <si>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</si>
  <si>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</si>
  <si>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</si>
  <si>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</si>
  <si>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</si>
  <si>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</si>
  <si>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</si>
  <si>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</si>
  <si>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</si>
  <si>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</si>
  <si>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</si>
  <si>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</si>
  <si>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</si>
  <si>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</si>
  <si>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</si>
  <si>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</si>
  <si>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</si>
  <si>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</si>
  <si>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</si>
  <si>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</si>
  <si>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</si>
  <si>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</si>
  <si>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</si>
  <si>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</si>
  <si>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</si>
  <si>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</si>
  <si>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</si>
  <si>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</si>
  <si>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</si>
  <si>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</si>
  <si>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</si>
  <si>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</si>
  <si>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</si>
  <si>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</si>
  <si>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</si>
  <si>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</si>
  <si>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</si>
  <si>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</si>
  <si>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</si>
  <si>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</si>
  <si>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</si>
  <si>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</si>
  <si>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</si>
  <si>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</si>
  <si>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</si>
  <si>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</si>
  <si>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</si>
  <si>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</si>
  <si>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</si>
  <si>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</si>
  <si>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</si>
  <si>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</si>
  <si>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</si>
  <si>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</si>
  <si>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</si>
  <si>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</si>
  <si>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</si>
  <si>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</si>
  <si>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</si>
  <si>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</si>
  <si>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</si>
  <si>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</si>
  <si>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</si>
  <si>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</si>
  <si>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</si>
  <si>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</si>
  <si>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</si>
  <si>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</si>
  <si>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</si>
  <si>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</si>
  <si>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</si>
  <si>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</si>
  <si>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</si>
  <si>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</si>
  <si>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</si>
  <si>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</si>
  <si>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</si>
  <si>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</si>
  <si>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</si>
  <si>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</si>
  <si>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</si>
  <si>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</si>
  <si>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</si>
  <si>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</si>
  <si>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</si>
  <si>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</si>
  <si>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</si>
  <si>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</si>
  <si>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</si>
  <si>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</si>
  <si>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</si>
  <si>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</si>
  <si>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</si>
  <si>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</si>
  <si>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</si>
  <si>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</si>
  <si>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</si>
  <si>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</si>
  <si>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</si>
  <si>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</si>
  <si>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</si>
  <si>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</si>
  <si>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</si>
  <si>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</si>
  <si>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</si>
  <si>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</si>
  <si>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</si>
  <si>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</si>
  <si>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</si>
  <si>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</si>
  <si>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</si>
  <si>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</si>
  <si>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</si>
  <si>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</si>
  <si>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</si>
  <si>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</si>
  <si>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</si>
  <si>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</si>
  <si>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</si>
  <si>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</si>
  <si>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</si>
  <si>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</si>
  <si>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</si>
  <si>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</si>
  <si>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</si>
  <si>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</si>
  <si>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</si>
  <si>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</si>
  <si>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</si>
  <si>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</si>
  <si>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</si>
  <si>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</si>
  <si>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</si>
  <si>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</si>
  <si>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</si>
  <si>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</si>
  <si>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</si>
  <si>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</si>
  <si>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</si>
  <si>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</si>
  <si>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</si>
  <si>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</si>
  <si>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</si>
  <si>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</si>
  <si>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</si>
  <si>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</si>
  <si>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</si>
  <si>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</si>
  <si>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</si>
  <si>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</si>
  <si>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</si>
  <si>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</si>
  <si>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</si>
  <si>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</si>
  <si>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</si>
  <si>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</si>
  <si>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</si>
  <si>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</si>
  <si>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</si>
  <si>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</si>
  <si>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</si>
  <si>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</si>
  <si>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</si>
  <si>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</si>
  <si>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</si>
  <si>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</si>
  <si>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</si>
  <si>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</si>
  <si>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</si>
  <si>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</si>
  <si>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</si>
  <si>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</si>
  <si>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</si>
  <si>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</si>
  <si>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</si>
  <si>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</si>
  <si>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</si>
  <si>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</si>
  <si>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</si>
  <si>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</si>
  <si>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</si>
  <si>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</si>
  <si>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</si>
  <si>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</si>
  <si>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</si>
  <si>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</si>
  <si>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</si>
  <si>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</si>
  <si>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</si>
  <si>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</si>
  <si>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</si>
  <si>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</si>
  <si>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</si>
  <si>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</si>
  <si>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</si>
  <si>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</si>
  <si>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</si>
  <si>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</si>
  <si>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</si>
  <si>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</si>
  <si>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</si>
  <si>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</si>
  <si>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</si>
  <si>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</si>
  <si>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</si>
  <si>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</si>
  <si>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</si>
  <si>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</si>
  <si>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</si>
  <si>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</si>
  <si>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</si>
  <si>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</si>
  <si>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</si>
  <si>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</si>
  <si>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</si>
  <si>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</si>
  <si>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</si>
  <si>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</si>
  <si>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</si>
  <si>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</si>
  <si>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</si>
  <si>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</si>
  <si>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</si>
  <si>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</si>
  <si>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</si>
  <si>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</si>
  <si>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</si>
  <si>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</si>
  <si>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</si>
  <si>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</si>
  <si>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</si>
  <si>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</si>
  <si>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</si>
  <si>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</si>
  <si>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</si>
  <si>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</si>
  <si>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</si>
  <si>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</si>
  <si>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</si>
  <si>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</si>
  <si>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</si>
  <si>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</si>
  <si>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</si>
  <si>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</si>
  <si>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</si>
  <si>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</si>
  <si>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</si>
  <si>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</si>
  <si>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</si>
  <si>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</si>
  <si>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</si>
  <si>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</si>
  <si>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</si>
  <si>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</si>
  <si>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</si>
  <si>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</si>
  <si>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</si>
  <si>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</si>
  <si>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</si>
  <si>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</si>
  <si>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</si>
  <si>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</si>
  <si>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</si>
  <si>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</si>
  <si>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</si>
  <si>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</si>
  <si>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</si>
  <si>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</si>
  <si>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</si>
  <si>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</si>
  <si>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</si>
  <si>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</si>
  <si>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</si>
  <si>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</si>
  <si>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</si>
  <si>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</si>
  <si>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</si>
  <si>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</si>
  <si>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</si>
  <si>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</si>
  <si>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</si>
  <si>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</si>
  <si>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</si>
  <si>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</si>
  <si>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</si>
  <si>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</si>
  <si>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</si>
  <si>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</si>
  <si>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</si>
  <si>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</si>
  <si>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</si>
  <si>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</si>
  <si>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</si>
  <si>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</si>
  <si>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</si>
  <si>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</si>
  <si>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</si>
  <si>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</si>
  <si>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</si>
  <si>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</si>
  <si>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</si>
  <si>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</si>
  <si>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</si>
  <si>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</si>
  <si>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</si>
  <si>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</si>
  <si>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</si>
  <si>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</si>
  <si>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</si>
  <si>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</si>
  <si>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</si>
  <si>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</si>
  <si>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</si>
  <si>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</si>
  <si>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</si>
  <si>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</si>
  <si>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</si>
  <si>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</si>
  <si>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</si>
  <si>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</si>
  <si>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</si>
  <si>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</si>
  <si>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</si>
  <si>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</si>
  <si>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</si>
  <si>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</si>
  <si>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</si>
  <si>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</si>
  <si>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</si>
  <si>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</si>
  <si>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</si>
  <si>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</si>
  <si>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</si>
  <si>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</si>
  <si>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</si>
  <si>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</si>
  <si>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</si>
  <si>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</si>
  <si>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</si>
  <si>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</si>
  <si>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</si>
  <si>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</si>
  <si>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</si>
  <si>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</si>
  <si>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</si>
  <si>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</si>
  <si>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</si>
  <si>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</si>
  <si>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</si>
  <si>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</si>
  <si>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</si>
  <si>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</si>
  <si>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</si>
  <si>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</si>
  <si>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</si>
  <si>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</si>
  <si>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</si>
  <si>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</si>
  <si>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</si>
  <si>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</si>
  <si>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</si>
  <si>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</si>
  <si>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</si>
  <si>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</si>
  <si>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</si>
  <si>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</si>
  <si>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</si>
  <si>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</si>
  <si>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</si>
  <si>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</si>
  <si>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</si>
  <si>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</si>
  <si>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</si>
  <si>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</si>
  <si>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</si>
  <si>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</si>
  <si>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</si>
  <si>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</si>
  <si>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</si>
  <si>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</si>
  <si>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</si>
  <si>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</si>
  <si>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</si>
  <si>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</si>
  <si>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</si>
  <si>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</si>
  <si>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</si>
  <si>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</si>
  <si>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</si>
  <si>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</si>
  <si>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</si>
  <si>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</si>
  <si>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</si>
  <si>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</si>
  <si>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</si>
  <si>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</si>
  <si>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</si>
  <si>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</si>
  <si>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</si>
  <si>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</si>
  <si>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</si>
  <si>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</si>
  <si>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</si>
  <si>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</si>
  <si>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</si>
  <si>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</si>
  <si>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</si>
  <si>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</si>
  <si>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</si>
  <si>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</si>
  <si>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</si>
  <si>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</si>
  <si>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</si>
  <si>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</si>
  <si>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</si>
  <si>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</si>
  <si>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</si>
  <si>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</si>
  <si>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</si>
  <si>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</si>
  <si>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</si>
  <si>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</si>
  <si>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</si>
  <si>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</si>
  <si>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</si>
  <si>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</si>
  <si>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</si>
  <si>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</si>
  <si>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</si>
  <si>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</si>
  <si>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</si>
  <si>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</si>
  <si>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</si>
  <si>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</si>
  <si>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</si>
  <si>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</si>
  <si>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</si>
  <si>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</si>
  <si>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</si>
  <si>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</si>
  <si>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</si>
  <si>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</si>
  <si>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</si>
  <si>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</si>
  <si>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</si>
  <si>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</si>
  <si>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</si>
  <si>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</si>
  <si>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</si>
  <si>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</si>
  <si>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</si>
  <si>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</si>
  <si>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</si>
  <si>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</si>
  <si>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</si>
  <si>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</si>
  <si>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</si>
  <si>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</si>
  <si>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</si>
  <si>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</si>
  <si>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</si>
  <si>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</si>
  <si>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</si>
  <si>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</si>
  <si>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</si>
  <si>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</si>
  <si>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</si>
  <si>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</si>
  <si>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</si>
  <si>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</si>
  <si>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</si>
  <si>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</si>
  <si>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</si>
  <si>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</si>
  <si>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</si>
  <si>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</si>
  <si>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</si>
  <si>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</si>
  <si>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</si>
  <si>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</si>
  <si>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</si>
  <si>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</si>
  <si>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</si>
  <si>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</si>
  <si>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</si>
  <si>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</si>
  <si>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</si>
  <si>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</si>
  <si>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</si>
  <si>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</si>
  <si>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</si>
  <si>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</si>
  <si>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</si>
  <si>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</si>
  <si>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</si>
  <si>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</si>
  <si>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</si>
  <si>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</si>
  <si>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</si>
  <si>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</si>
  <si>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</si>
  <si>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</si>
  <si>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</si>
  <si>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</si>
  <si>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</si>
  <si>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</si>
  <si>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</si>
  <si>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</si>
  <si>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</si>
  <si>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</si>
  <si>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</si>
  <si>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</si>
  <si>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</si>
  <si>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</si>
  <si>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</si>
  <si>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</si>
  <si>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</si>
  <si>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</si>
  <si>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</si>
  <si>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</si>
  <si>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</si>
  <si>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</si>
  <si>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</si>
  <si>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</si>
  <si>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</si>
  <si>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</si>
  <si>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</si>
  <si>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</si>
  <si>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</si>
  <si>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</si>
  <si>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</si>
  <si>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</si>
  <si>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</si>
  <si>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</si>
  <si>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</si>
  <si>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</si>
  <si>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</si>
  <si>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</si>
  <si>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</si>
  <si>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</si>
  <si>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</si>
  <si>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</si>
  <si>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</si>
  <si>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</si>
  <si>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</si>
  <si>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</si>
  <si>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</si>
  <si>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</si>
  <si>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</si>
  <si>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</si>
  <si>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</si>
  <si>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</si>
  <si>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</si>
  <si>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</si>
  <si>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</si>
  <si>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</si>
  <si>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</si>
  <si>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</si>
  <si>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</si>
  <si>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</si>
  <si>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</si>
  <si>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</si>
  <si>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</si>
  <si>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</si>
  <si>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</si>
  <si>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</si>
  <si>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</si>
  <si>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</si>
  <si>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</si>
  <si>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</si>
  <si>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</si>
  <si>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</si>
  <si>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</si>
  <si>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</si>
  <si>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</si>
  <si>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</si>
  <si>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</si>
  <si>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</si>
  <si>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</si>
  <si>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</si>
  <si>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</si>
  <si>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</si>
  <si>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</si>
  <si>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</si>
  <si>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</si>
  <si>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</si>
  <si>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</si>
  <si>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</si>
  <si>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</si>
  <si>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</si>
  <si>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</si>
  <si>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</si>
  <si>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</si>
  <si>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</si>
  <si>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</si>
  <si>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</si>
  <si>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</si>
  <si>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</si>
  <si>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</si>
  <si>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</si>
  <si>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</si>
  <si>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</si>
  <si>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</si>
  <si>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</si>
  <si>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</si>
  <si>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</si>
  <si>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</si>
  <si>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</si>
  <si>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</si>
  <si>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</si>
  <si>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</si>
  <si>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</si>
  <si>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</si>
  <si>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</si>
  <si>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</si>
  <si>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</si>
  <si>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</si>
  <si>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</si>
  <si>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</si>
  <si>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</si>
  <si>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</si>
  <si>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</si>
  <si>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</si>
  <si>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</si>
  <si>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</si>
  <si>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</si>
  <si>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</si>
  <si>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</si>
  <si>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</si>
  <si>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</si>
  <si>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</si>
  <si>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</si>
  <si>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</si>
  <si>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</si>
  <si>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</si>
  <si>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</si>
  <si>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</si>
  <si>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</si>
  <si>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</si>
  <si>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</si>
  <si>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</si>
  <si>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</si>
  <si>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</si>
  <si>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</si>
  <si>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</si>
  <si>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</si>
  <si>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</si>
  <si>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</si>
  <si>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</si>
  <si>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</si>
  <si>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</si>
  <si>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</si>
  <si>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</si>
  <si>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</si>
  <si>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</si>
  <si>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</si>
  <si>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</si>
  <si>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</si>
  <si>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</si>
  <si>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</si>
  <si>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</si>
  <si>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</si>
  <si>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</si>
  <si>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</si>
  <si>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</si>
  <si>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</si>
  <si>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</si>
  <si>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</si>
  <si>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</si>
  <si>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</si>
  <si>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</si>
  <si>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</si>
  <si>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</si>
  <si>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</si>
  <si>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</si>
  <si>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</si>
  <si>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</si>
  <si>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</si>
  <si>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</si>
  <si>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</si>
  <si>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</si>
  <si>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</si>
  <si>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</si>
  <si>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</si>
  <si>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</si>
  <si>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</si>
  <si>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</si>
  <si>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</si>
  <si>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</si>
  <si>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</si>
  <si>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</si>
  <si>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</si>
  <si>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</si>
  <si>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</si>
  <si>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</si>
  <si>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</si>
  <si>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</si>
  <si>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</si>
  <si>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</si>
  <si>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</si>
  <si>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</si>
  <si>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</si>
  <si>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</si>
  <si>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</si>
  <si>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</si>
  <si>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</si>
  <si>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</si>
  <si>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</si>
  <si>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</si>
  <si>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</si>
  <si>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</si>
  <si>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</si>
  <si>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</si>
  <si>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</si>
  <si>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</si>
  <si>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</si>
  <si>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</si>
  <si>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</si>
  <si>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</si>
  <si>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</si>
  <si>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</si>
  <si>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</si>
  <si>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</si>
  <si>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</si>
  <si>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</si>
  <si>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</si>
  <si>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</si>
  <si>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</si>
  <si>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</si>
  <si>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</si>
  <si>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</si>
  <si>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</si>
  <si>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</si>
  <si>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</si>
  <si>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</si>
  <si>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</si>
  <si>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</si>
  <si>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</si>
  <si>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</si>
  <si>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</si>
  <si>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</si>
  <si>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</si>
  <si>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</si>
  <si>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</si>
  <si>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</si>
  <si>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</si>
  <si>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</si>
  <si>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</si>
  <si>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</si>
  <si>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</si>
  <si>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</si>
  <si>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</si>
  <si>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</si>
  <si>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</si>
  <si>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</si>
  <si>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</si>
  <si>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</si>
  <si>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</si>
  <si>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</si>
  <si>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</si>
  <si>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</si>
  <si>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</si>
  <si>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</si>
  <si>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</si>
  <si>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</si>
  <si>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</si>
  <si>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</si>
  <si>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</si>
  <si>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</si>
  <si>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</si>
  <si>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</si>
  <si>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</si>
  <si>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</si>
  <si>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</si>
  <si>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</si>
  <si>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</si>
  <si>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</si>
  <si>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</si>
  <si>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</si>
  <si>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</si>
  <si>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</si>
  <si>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</si>
  <si>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</si>
  <si>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</si>
  <si>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</si>
  <si>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</si>
  <si>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</si>
  <si>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</si>
  <si>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</si>
  <si>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</si>
  <si>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</si>
  <si>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</si>
  <si>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</si>
  <si>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</si>
  <si>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</si>
  <si>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</si>
  <si>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</si>
  <si>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</si>
  <si>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</si>
  <si>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</si>
  <si>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</si>
  <si>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</si>
  <si>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</si>
  <si>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</si>
  <si>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</si>
  <si>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</si>
  <si>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</si>
  <si>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</si>
  <si>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</si>
  <si>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</si>
  <si>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</si>
  <si>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</si>
  <si>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</si>
  <si>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</si>
  <si>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</si>
  <si>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</si>
  <si>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</si>
  <si>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</si>
  <si>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</si>
  <si>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</si>
  <si>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</si>
  <si>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</si>
  <si>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</si>
  <si>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</si>
  <si>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</si>
  <si>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</si>
  <si>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</si>
  <si>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</si>
  <si>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</si>
  <si>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</si>
  <si>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</si>
  <si>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</si>
  <si>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</si>
  <si>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</si>
  <si>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</si>
  <si>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</si>
  <si>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</si>
  <si>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</si>
  <si>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</si>
  <si>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</si>
  <si>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</si>
  <si>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</si>
  <si>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</si>
  <si>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</si>
  <si>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</si>
  <si>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</si>
  <si>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</si>
  <si>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</si>
  <si>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</si>
  <si>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</si>
  <si>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</si>
  <si>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</si>
  <si>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</si>
  <si>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</si>
  <si>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</si>
  <si>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</si>
  <si>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</si>
  <si>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</si>
  <si>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</si>
  <si>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</si>
  <si>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</si>
  <si>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</si>
  <si>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</si>
  <si>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</si>
  <si>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</si>
  <si>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</si>
  <si>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</si>
  <si>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</si>
  <si>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</si>
  <si>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</si>
  <si>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</si>
  <si>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</si>
  <si>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</si>
  <si>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</si>
  <si>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</si>
  <si>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</si>
  <si>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</si>
  <si>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</si>
  <si>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</si>
  <si>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</si>
  <si>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</si>
  <si>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</si>
  <si>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</si>
  <si>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</si>
  <si>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</si>
  <si>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</si>
  <si>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</si>
  <si>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</si>
  <si>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</si>
  <si>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</si>
  <si>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</si>
  <si>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</si>
  <si>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</si>
  <si>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</si>
  <si>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</si>
  <si>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</si>
  <si>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</si>
  <si>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</si>
  <si>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</si>
  <si>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</si>
  <si>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</si>
  <si>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</si>
  <si>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</si>
  <si>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</si>
  <si>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</si>
  <si>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</si>
  <si>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</si>
  <si>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</si>
  <si>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</si>
  <si>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</si>
  <si>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</si>
  <si>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</si>
  <si>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</si>
  <si>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</si>
  <si>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</si>
  <si>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</si>
  <si>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</si>
  <si>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</si>
  <si>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</si>
  <si>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</si>
  <si>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</si>
  <si>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</si>
  <si>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</si>
  <si>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</si>
  <si>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</si>
  <si>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</si>
  <si>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</si>
  <si>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</si>
  <si>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</si>
  <si>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</si>
  <si>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</si>
  <si>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</si>
  <si>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</si>
  <si>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</si>
  <si>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</si>
  <si>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</si>
  <si>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</si>
  <si>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</si>
  <si>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</si>
  <si>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</si>
  <si>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</si>
  <si>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</si>
  <si>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</si>
  <si>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</si>
  <si>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</si>
  <si>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</si>
  <si>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</si>
  <si>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</si>
  <si>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</si>
  <si>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</si>
  <si>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</si>
  <si>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</si>
  <si>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</si>
  <si>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</si>
  <si>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</si>
  <si>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</si>
  <si>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</si>
  <si>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</si>
  <si>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</si>
  <si>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</si>
  <si>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</si>
  <si>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</si>
  <si>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</si>
  <si>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</si>
  <si>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</si>
  <si>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</si>
  <si>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</si>
  <si>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</si>
  <si>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</si>
  <si>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</si>
  <si>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</si>
  <si>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</si>
  <si>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</si>
  <si>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</si>
  <si>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</si>
  <si>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</si>
  <si>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</si>
  <si>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</si>
  <si>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</si>
  <si>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</si>
  <si>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</si>
  <si>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</si>
  <si>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</si>
  <si>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</si>
  <si>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</si>
  <si>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</si>
  <si>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</si>
  <si>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</si>
  <si>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</si>
  <si>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</si>
  <si>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</si>
  <si>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</si>
  <si>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</si>
  <si>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</si>
  <si>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</si>
  <si>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</si>
  <si>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</si>
  <si>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</si>
  <si>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</si>
  <si>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</si>
  <si>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</si>
  <si>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</si>
  <si>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</si>
  <si>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</si>
  <si>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</si>
  <si>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</si>
  <si>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</si>
  <si>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</si>
  <si>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</si>
  <si>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</si>
  <si>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</si>
  <si>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</si>
  <si>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</si>
  <si>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</si>
  <si>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</si>
  <si>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</si>
  <si>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</si>
  <si>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</si>
  <si>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</si>
  <si>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</si>
  <si>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</si>
  <si>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</si>
  <si>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</si>
  <si>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</si>
  <si>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</si>
  <si>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</si>
  <si>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</si>
  <si>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</si>
  <si>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</si>
  <si>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</si>
  <si>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</si>
  <si>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</si>
  <si>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</si>
  <si>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</si>
  <si>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</si>
  <si>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</si>
  <si>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</si>
  <si>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</si>
  <si>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</si>
  <si>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</si>
  <si>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</si>
  <si>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</si>
  <si>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</si>
  <si>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</si>
  <si>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</si>
  <si>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</si>
  <si>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</si>
  <si>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</si>
  <si>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</si>
  <si>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</si>
  <si>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</si>
  <si>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</si>
  <si>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</si>
  <si>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</si>
  <si>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</si>
  <si>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</si>
  <si>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</si>
  <si>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</si>
  <si>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</si>
  <si>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</si>
  <si>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</si>
  <si>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</si>
  <si>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</si>
  <si>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</si>
  <si>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</si>
  <si>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</si>
  <si>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</si>
  <si>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</si>
  <si>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</si>
  <si>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</si>
  <si>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</si>
  <si>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</si>
  <si>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</si>
  <si>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</si>
  <si>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</si>
  <si>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</si>
  <si>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</si>
  <si>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</si>
  <si>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</si>
  <si>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</si>
  <si>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</si>
  <si>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</si>
  <si>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</si>
  <si>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</si>
  <si>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</si>
  <si>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</si>
  <si>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</si>
  <si>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</si>
  <si>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</si>
  <si>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</si>
  <si>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</si>
  <si>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</si>
  <si>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</si>
  <si>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</si>
  <si>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</si>
  <si>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</si>
  <si>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</si>
  <si>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</si>
  <si>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</si>
  <si>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</si>
  <si>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</si>
  <si>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</si>
  <si>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</si>
  <si>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</si>
  <si>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</si>
  <si>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</si>
  <si>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</si>
  <si>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</si>
  <si>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</si>
  <si>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</si>
  <si>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</si>
  <si>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</si>
  <si>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</si>
  <si>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</si>
  <si>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</si>
  <si>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</si>
  <si>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</si>
  <si>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</si>
  <si>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</si>
  <si>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</si>
  <si>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</si>
  <si>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</si>
  <si>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</si>
  <si>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</si>
  <si>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</si>
  <si>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</si>
  <si>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</si>
  <si>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</si>
  <si>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</si>
  <si>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</si>
  <si>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</si>
  <si>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</si>
  <si>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</si>
  <si>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</si>
  <si>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</si>
  <si>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</si>
  <si>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</si>
  <si>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</si>
  <si>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</si>
  <si>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</si>
  <si>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</si>
  <si>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</si>
  <si>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</si>
  <si>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</si>
  <si>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</si>
  <si>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</si>
  <si>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</si>
  <si>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</si>
  <si>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</si>
  <si>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</si>
  <si>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</si>
  <si>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</si>
  <si>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</si>
  <si>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</si>
  <si>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</si>
  <si>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</si>
  <si>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</si>
  <si>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</si>
  <si>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</si>
  <si>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</si>
  <si>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</si>
  <si>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</si>
  <si>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</si>
  <si>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</si>
  <si>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</si>
  <si>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</si>
  <si>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</si>
  <si>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</si>
  <si>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</si>
  <si>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</si>
  <si>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</si>
  <si>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</si>
  <si>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</si>
  <si>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</si>
  <si>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</si>
  <si>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</si>
  <si>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</si>
  <si>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</si>
  <si>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</si>
  <si>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</si>
  <si>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</si>
  <si>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</si>
  <si>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</si>
  <si>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</si>
  <si>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</si>
  <si>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</si>
  <si>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</si>
  <si>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</si>
  <si>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</si>
  <si>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</si>
  <si>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</si>
  <si>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</si>
  <si>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</si>
  <si>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</si>
  <si>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</si>
  <si>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</si>
  <si>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</si>
  <si>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</si>
  <si>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</si>
  <si>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</si>
  <si>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</si>
  <si>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</si>
  <si>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</si>
  <si>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</si>
  <si>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</si>
  <si>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</si>
  <si>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</si>
  <si>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</si>
  <si>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</si>
  <si>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</si>
  <si>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</si>
  <si>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</si>
  <si>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</si>
  <si>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</si>
  <si>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</si>
  <si>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</si>
  <si>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</si>
  <si>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</si>
  <si>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</si>
  <si>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</si>
  <si>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</si>
  <si>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</si>
  <si>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</si>
  <si>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</si>
  <si>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</si>
  <si>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</si>
  <si>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</si>
  <si>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</si>
  <si>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</si>
  <si>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</si>
  <si>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</si>
  <si>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</si>
  <si>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</si>
  <si>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</si>
  <si>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</si>
  <si>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</si>
  <si>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</si>
  <si>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</si>
  <si>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</si>
  <si>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</si>
  <si>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</si>
  <si>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</si>
  <si>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</si>
  <si>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</si>
  <si>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</si>
  <si>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</si>
  <si>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</si>
  <si>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</si>
  <si>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</si>
  <si>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</si>
  <si>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</si>
  <si>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</si>
  <si>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</si>
  <si>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</si>
  <si>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</si>
  <si>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</si>
  <si>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</si>
  <si>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</si>
  <si>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</si>
  <si>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</si>
  <si>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</si>
  <si>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</si>
  <si>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</si>
  <si>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</si>
  <si>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</si>
  <si>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</si>
  <si>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</si>
  <si>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</si>
  <si>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</si>
  <si>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</si>
  <si>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</si>
  <si>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</si>
  <si>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</si>
  <si>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</si>
  <si>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</si>
  <si>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</si>
  <si>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</si>
  <si>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</si>
  <si>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</si>
  <si>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</si>
  <si>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</si>
  <si>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</si>
  <si>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</si>
  <si>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</si>
  <si>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</si>
  <si>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</si>
  <si>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</si>
  <si>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</si>
  <si>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</si>
  <si>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</si>
  <si>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</si>
  <si>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</si>
  <si>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</si>
  <si>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</si>
  <si>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</si>
  <si>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</si>
  <si>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</si>
  <si>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</si>
  <si>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</si>
  <si>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</si>
  <si>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</si>
  <si>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</si>
  <si>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</si>
  <si>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</si>
  <si>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</si>
  <si>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</si>
  <si>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</si>
  <si>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</si>
  <si>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</si>
  <si>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</si>
  <si>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</si>
  <si>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</si>
  <si>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</si>
  <si>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</si>
  <si>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</si>
  <si>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</si>
  <si>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</si>
  <si>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</si>
  <si>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</si>
  <si>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</si>
  <si>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</si>
  <si>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</si>
  <si>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</si>
  <si>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</si>
  <si>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</si>
  <si>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</si>
  <si>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</si>
  <si>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</si>
  <si>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</si>
  <si>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</si>
  <si>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</si>
  <si>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</si>
  <si>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</si>
  <si>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</si>
  <si>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</si>
  <si>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</si>
  <si>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</si>
  <si>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</si>
  <si>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</si>
  <si>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</si>
  <si>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</si>
  <si>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</si>
  <si>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</si>
  <si>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</si>
  <si>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</si>
  <si>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</si>
  <si>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</si>
  <si>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</si>
  <si>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</si>
  <si>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</si>
  <si>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</si>
  <si>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</si>
  <si>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</si>
  <si>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</si>
  <si>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</si>
  <si>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</si>
  <si>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</si>
  <si>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</si>
  <si>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</si>
  <si>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</si>
  <si>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</si>
  <si>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</si>
  <si>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</si>
  <si>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</si>
  <si>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</si>
  <si>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</si>
  <si>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</si>
  <si>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</si>
  <si>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</si>
  <si>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</si>
  <si>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</si>
  <si>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</si>
  <si>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</si>
  <si>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</si>
  <si>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</si>
  <si>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</si>
  <si>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</si>
  <si>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</si>
  <si>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</si>
  <si>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</si>
  <si>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</si>
  <si>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</si>
  <si>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</si>
  <si>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</si>
  <si>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</si>
  <si>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</si>
  <si>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</si>
  <si>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</si>
  <si>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</si>
  <si>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</si>
  <si>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</si>
  <si>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</si>
  <si>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</si>
  <si>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</si>
  <si>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</si>
  <si>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</si>
  <si>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</si>
  <si>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</si>
  <si>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</si>
  <si>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</si>
  <si>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</si>
  <si>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</si>
  <si>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</si>
  <si>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</si>
  <si>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</si>
  <si>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</si>
  <si>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</si>
  <si>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</si>
  <si>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</si>
  <si>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</si>
  <si>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</si>
  <si>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</si>
  <si>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</si>
  <si>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</si>
  <si>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</si>
  <si>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</si>
  <si>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</si>
  <si>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</si>
  <si>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</si>
  <si>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</si>
  <si>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</si>
  <si>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</si>
  <si>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</si>
  <si>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</si>
  <si>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</si>
  <si>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</si>
  <si>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</si>
  <si>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</si>
  <si>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</si>
  <si>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</si>
  <si>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</si>
  <si>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</si>
  <si>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</si>
  <si>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</si>
  <si>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</si>
  <si>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</si>
  <si>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</si>
  <si>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</si>
  <si>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</si>
  <si>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</si>
  <si>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</si>
  <si>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</si>
  <si>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</si>
  <si>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</si>
  <si>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</si>
  <si>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</si>
  <si>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</si>
  <si>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</si>
  <si>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</si>
  <si>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</si>
  <si>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</si>
  <si>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</si>
  <si>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</si>
  <si>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</si>
  <si>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</si>
  <si>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</si>
  <si>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</si>
  <si>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</si>
  <si>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</si>
  <si>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</si>
  <si>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</si>
  <si>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</si>
  <si>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</si>
  <si>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</si>
  <si>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</si>
  <si>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</si>
  <si>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</si>
  <si>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</si>
  <si>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</si>
  <si>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</si>
  <si>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</si>
  <si>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</si>
  <si>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</si>
  <si>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</si>
  <si>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</si>
  <si>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</si>
  <si>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</si>
  <si>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</si>
  <si>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</si>
  <si>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</si>
  <si>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</si>
  <si>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</si>
  <si>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</si>
  <si>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</si>
  <si>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</si>
  <si>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</si>
  <si>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</si>
  <si>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</si>
  <si>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</si>
  <si>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</si>
  <si>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</si>
  <si>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</si>
  <si>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</si>
  <si>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</si>
  <si>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</si>
  <si>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</si>
  <si>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</si>
  <si>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</si>
  <si>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</si>
  <si>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</si>
  <si>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</si>
  <si>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</si>
  <si>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</si>
  <si>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</si>
  <si>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</si>
  <si>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</si>
  <si>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</si>
  <si>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</si>
  <si>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</si>
  <si>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</si>
  <si>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</si>
  <si>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</si>
  <si>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</si>
  <si>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</si>
  <si>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</si>
  <si>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</si>
  <si>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</si>
  <si>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</si>
  <si>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</si>
  <si>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</si>
  <si>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</si>
  <si>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</si>
  <si>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</si>
  <si>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</si>
  <si>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</si>
  <si>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</si>
  <si>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</si>
  <si>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</si>
  <si>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</si>
  <si>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</si>
  <si>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</si>
  <si>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</si>
  <si>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</si>
  <si>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</si>
  <si>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</si>
  <si>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</si>
  <si>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</si>
  <si>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</si>
  <si>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</si>
  <si>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</si>
  <si>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</si>
  <si>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</si>
  <si>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</si>
  <si>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</si>
  <si>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</si>
  <si>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</si>
  <si>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</si>
  <si>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</si>
  <si>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</si>
  <si>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</si>
  <si>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</si>
  <si>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</si>
  <si>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</si>
  <si>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</si>
  <si>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</si>
  <si>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</si>
  <si>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</si>
  <si>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</si>
  <si>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</si>
  <si>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</si>
  <si>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</si>
  <si>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</si>
  <si>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</si>
  <si>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</si>
  <si>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</si>
  <si>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</si>
  <si>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</si>
  <si>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</si>
  <si>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</si>
  <si>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</si>
  <si>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</si>
  <si>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</si>
  <si>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</si>
  <si>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</si>
  <si>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</si>
  <si>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</si>
  <si>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</si>
  <si>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</si>
  <si>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</si>
  <si>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</si>
  <si>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</si>
  <si>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</si>
  <si>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</si>
  <si>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</si>
  <si>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</si>
  <si>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</si>
  <si>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</si>
  <si>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</si>
  <si>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</si>
  <si>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</si>
  <si>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</si>
  <si>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</si>
  <si>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</si>
  <si>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</si>
  <si>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</si>
  <si>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</si>
  <si>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</si>
  <si>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</si>
  <si>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</si>
  <si>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</si>
  <si>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</si>
  <si>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</si>
  <si>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</si>
  <si>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</si>
  <si>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</si>
  <si>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</si>
  <si>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</si>
  <si>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</si>
  <si>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</si>
  <si>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</si>
  <si>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</si>
  <si>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</si>
  <si>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</si>
  <si>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</si>
  <si>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</si>
  <si>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</si>
  <si>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</si>
  <si>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</si>
  <si>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</si>
  <si>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</si>
  <si>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</si>
  <si>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</si>
  <si>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</si>
  <si>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</si>
  <si>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</si>
  <si>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</si>
  <si>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</si>
  <si>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</si>
  <si>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</si>
  <si>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</si>
  <si>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</si>
  <si>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</si>
  <si>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</si>
  <si>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</si>
  <si>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</si>
  <si>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</si>
  <si>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</si>
  <si>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</si>
  <si>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</si>
  <si>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</si>
  <si>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</si>
  <si>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</si>
  <si>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</si>
  <si>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</si>
  <si>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</si>
  <si>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</si>
  <si>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</si>
  <si>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</si>
  <si>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</si>
  <si>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</si>
  <si>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</si>
  <si>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</si>
  <si>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</si>
  <si>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</si>
  <si>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</si>
  <si>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</si>
  <si>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</si>
  <si>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</si>
  <si>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</si>
  <si>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</si>
  <si>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</si>
  <si>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</si>
  <si>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</si>
  <si>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</si>
  <si>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</si>
  <si>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</si>
  <si>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</si>
  <si>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</si>
  <si>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</si>
  <si>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</si>
  <si>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</si>
  <si>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</si>
  <si>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</si>
  <si>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</si>
  <si>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</si>
  <si>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</si>
  <si>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</si>
  <si>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</si>
  <si>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</si>
  <si>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</si>
  <si>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</si>
  <si>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</si>
  <si>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</si>
  <si>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</si>
  <si>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</si>
  <si>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</si>
  <si>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</si>
  <si>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</si>
  <si>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</si>
  <si>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</si>
  <si>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</si>
  <si>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</si>
  <si>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</si>
  <si>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</si>
  <si>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</si>
  <si>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</si>
  <si>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</si>
  <si>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</si>
  <si>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</si>
  <si>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</si>
  <si>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</si>
  <si>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</si>
  <si>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</si>
  <si>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</si>
  <si>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</si>
  <si>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</si>
  <si>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</si>
  <si>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</si>
  <si>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</si>
  <si>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</si>
  <si>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</si>
  <si>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</si>
  <si>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</si>
  <si>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</si>
  <si>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</si>
  <si>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</si>
  <si>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</si>
  <si>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</si>
  <si>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</si>
  <si>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</si>
  <si>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</si>
  <si>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</si>
  <si>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</si>
  <si>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</si>
  <si>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</si>
  <si>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</si>
  <si>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</si>
  <si>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</si>
  <si>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</si>
  <si>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</si>
  <si>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</si>
  <si>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</si>
  <si>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</si>
  <si>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</si>
  <si>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</si>
  <si>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</si>
  <si>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</si>
  <si>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</si>
  <si>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</si>
  <si>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</si>
  <si>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</si>
  <si>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</si>
  <si>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</si>
  <si>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</si>
  <si>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</si>
  <si>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</si>
  <si>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</si>
  <si>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</si>
  <si>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</si>
  <si>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</si>
  <si>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</si>
  <si>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</si>
  <si>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</si>
  <si>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</si>
  <si>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</si>
  <si>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</si>
  <si>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</si>
  <si>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</si>
  <si>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</si>
  <si>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</si>
  <si>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</si>
  <si>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</si>
  <si>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</si>
  <si>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</si>
  <si>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</si>
  <si>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</si>
  <si>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</si>
  <si>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</si>
  <si>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</si>
  <si>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</si>
  <si>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</si>
  <si>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</si>
  <si>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</si>
  <si>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</si>
  <si>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</si>
  <si>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</si>
  <si>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</si>
  <si>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</si>
  <si>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</si>
  <si>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</si>
  <si>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</si>
  <si>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</si>
  <si>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</si>
  <si>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</si>
  <si>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</si>
  <si>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</si>
  <si>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</si>
  <si>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</si>
  <si>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</si>
  <si>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</si>
  <si>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</si>
  <si>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</si>
  <si>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</si>
  <si>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</si>
  <si>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</si>
  <si>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</si>
  <si>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</si>
  <si>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</si>
  <si>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</si>
  <si>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</si>
  <si>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</si>
  <si>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</si>
  <si>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</si>
  <si>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</si>
  <si>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</si>
  <si>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</si>
  <si>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</si>
  <si>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</si>
  <si>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</si>
  <si>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</si>
  <si>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</si>
  <si>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</si>
  <si>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</si>
  <si>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</si>
  <si>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</si>
  <si>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</si>
  <si>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</si>
  <si>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</si>
  <si>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</si>
  <si>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</si>
  <si>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</si>
  <si>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</si>
  <si>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</si>
  <si>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</si>
  <si>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</si>
  <si>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</si>
  <si>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</si>
  <si>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</si>
  <si>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</si>
  <si>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</si>
  <si>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</si>
  <si>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</si>
  <si>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</si>
  <si>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</si>
  <si>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</si>
  <si>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</si>
  <si>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</si>
  <si>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</si>
  <si>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</si>
  <si>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</si>
  <si>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</si>
  <si>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</si>
  <si>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</si>
  <si>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</si>
  <si>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</si>
  <si>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</si>
  <si>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</si>
  <si>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</si>
  <si>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</si>
  <si>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</si>
  <si>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</si>
  <si>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</si>
  <si>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</si>
  <si>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</si>
  <si>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</si>
  <si>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</si>
  <si>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</si>
  <si>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</si>
  <si>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</si>
  <si>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</si>
  <si>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</si>
  <si>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</si>
  <si>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</si>
  <si>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</si>
  <si>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</si>
  <si>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</si>
  <si>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</si>
  <si>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</si>
  <si>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</si>
  <si>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</si>
  <si>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</si>
  <si>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</si>
  <si>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</si>
  <si>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</si>
  <si>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</si>
  <si>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</si>
  <si>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</si>
  <si>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</si>
  <si>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</si>
  <si>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</si>
  <si>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</si>
  <si>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</si>
  <si>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</si>
  <si>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</si>
  <si>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</si>
  <si>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</si>
  <si>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</si>
  <si>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</si>
  <si>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</si>
  <si>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</si>
  <si>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</si>
  <si>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</si>
  <si>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</si>
  <si>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</si>
  <si>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</si>
  <si>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</si>
  <si>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</si>
  <si>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</si>
  <si>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</si>
  <si>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</si>
  <si>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</si>
  <si>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</si>
  <si>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</si>
  <si>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</si>
  <si>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</si>
  <si>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</si>
  <si>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</si>
  <si>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</si>
  <si>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</si>
  <si>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</si>
  <si>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</si>
  <si>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</si>
  <si>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</si>
  <si>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</si>
  <si>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</si>
  <si>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</si>
  <si>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</si>
  <si>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</si>
  <si>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</si>
  <si>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</si>
  <si>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</si>
  <si>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</si>
  <si>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</si>
  <si>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</si>
  <si>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</si>
  <si>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</si>
  <si>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</si>
  <si>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</si>
  <si>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</si>
  <si>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</si>
  <si>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</si>
  <si>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</si>
  <si>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</si>
  <si>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</si>
  <si>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</si>
  <si>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</si>
  <si>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</si>
  <si>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</si>
  <si>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</si>
  <si>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</si>
  <si>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</si>
  <si>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</si>
  <si>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</si>
  <si>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</si>
  <si>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</si>
  <si>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</si>
  <si>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</si>
  <si>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</si>
  <si>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</si>
  <si>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</si>
  <si>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</si>
  <si>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</si>
  <si>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</si>
  <si>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</si>
  <si>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</si>
  <si>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</si>
  <si>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</si>
  <si>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</si>
  <si>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</si>
  <si>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</si>
  <si>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</si>
  <si>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</si>
  <si>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</si>
  <si>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</si>
  <si>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</si>
  <si>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</si>
  <si>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</si>
  <si>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</si>
  <si>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</si>
  <si>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</si>
  <si>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</si>
  <si>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</si>
  <si>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</si>
  <si>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</si>
  <si>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</si>
  <si>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</si>
  <si>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</si>
  <si>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</si>
  <si>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</si>
  <si>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</si>
  <si>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</si>
  <si>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</si>
  <si>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</si>
  <si>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</si>
  <si>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</si>
  <si>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</si>
  <si>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</si>
  <si>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</si>
  <si>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</si>
  <si>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</si>
  <si>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</si>
  <si>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</si>
  <si>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</si>
  <si>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</si>
  <si>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</si>
  <si>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</si>
  <si>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</si>
  <si>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</si>
  <si>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</si>
  <si>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</si>
  <si>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</si>
  <si>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</si>
  <si>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</si>
  <si>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</si>
  <si>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</si>
  <si>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</si>
  <si>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</si>
  <si>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</si>
  <si>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</si>
  <si>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</si>
  <si>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</si>
  <si>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</si>
  <si>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</si>
  <si>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</si>
  <si>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</si>
  <si>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</si>
  <si>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</si>
  <si>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</si>
  <si>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</si>
  <si>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</si>
  <si>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</si>
  <si>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</si>
  <si>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</si>
  <si>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</si>
  <si>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</si>
  <si>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</si>
  <si>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</si>
  <si>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</si>
  <si>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</si>
  <si>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</si>
  <si>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</si>
  <si>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</si>
  <si>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</si>
  <si>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</si>
  <si>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</si>
  <si>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</si>
  <si>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</si>
  <si>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</si>
  <si>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</si>
  <si>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</si>
  <si>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</si>
  <si>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</si>
  <si>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</si>
  <si>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</si>
  <si>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</si>
  <si>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</si>
  <si>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</si>
  <si>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</si>
  <si>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</si>
  <si>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</si>
  <si>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</si>
  <si>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</si>
  <si>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</si>
  <si>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</si>
  <si>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</si>
  <si>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</si>
  <si>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</si>
  <si>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</si>
  <si>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</si>
  <si>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</si>
  <si>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</si>
  <si>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</si>
  <si>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</si>
  <si>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</si>
  <si>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</si>
  <si>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</si>
  <si>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</si>
  <si>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</si>
  <si>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</si>
  <si>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</si>
  <si>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</si>
  <si>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</si>
  <si>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</si>
  <si>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</si>
  <si>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</si>
  <si>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</si>
  <si>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</si>
  <si>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</si>
  <si>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</si>
  <si>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</si>
  <si>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</si>
  <si>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</si>
  <si>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</si>
  <si>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</si>
  <si>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</si>
  <si>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</si>
  <si>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</si>
  <si>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</si>
  <si>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</si>
  <si>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</si>
  <si>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</si>
  <si>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</si>
  <si>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</si>
  <si>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</si>
  <si>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</si>
  <si>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</si>
  <si>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</si>
  <si>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</si>
  <si>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</si>
  <si>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</si>
  <si>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</si>
  <si>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</si>
  <si>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</si>
  <si>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</si>
  <si>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</si>
  <si>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</si>
  <si>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</si>
  <si>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</si>
  <si>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</si>
  <si>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</si>
  <si>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</si>
  <si>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</si>
  <si>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</si>
  <si>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</si>
  <si>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</si>
  <si>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</si>
  <si>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</si>
  <si>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</si>
  <si>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</si>
  <si>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</si>
  <si>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</si>
  <si>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</si>
  <si>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</si>
  <si>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</si>
  <si>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</si>
  <si>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</si>
  <si>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</si>
  <si>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</si>
  <si>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</si>
  <si>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</si>
  <si>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</si>
  <si>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</si>
  <si>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</si>
  <si>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</si>
  <si>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</si>
  <si>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</si>
  <si>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</si>
  <si>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</si>
  <si>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</si>
  <si>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</si>
  <si>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</si>
  <si>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</si>
  <si>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</si>
  <si>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</si>
  <si>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</si>
  <si>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</si>
  <si>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</si>
  <si>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</si>
  <si>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</si>
  <si>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</si>
  <si>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</si>
  <si>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</si>
  <si>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</si>
  <si>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</si>
  <si>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</si>
  <si>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</si>
  <si>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</si>
  <si>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</si>
  <si>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</si>
  <si>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</si>
  <si>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</si>
  <si>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</si>
  <si>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</si>
  <si>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</si>
  <si>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</si>
  <si>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</si>
  <si>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</si>
  <si>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</si>
  <si>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</si>
  <si>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</si>
  <si>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</si>
  <si>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</si>
  <si>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</si>
  <si>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</si>
  <si>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</si>
  <si>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</si>
  <si>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</si>
  <si>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</si>
  <si>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</si>
  <si>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</si>
  <si>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</si>
  <si>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</si>
  <si>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</si>
  <si>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</si>
  <si>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</si>
  <si>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</si>
  <si>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</si>
  <si>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</si>
  <si>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</si>
  <si>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</si>
  <si>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</si>
  <si>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</si>
  <si>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</si>
  <si>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</si>
  <si>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</si>
  <si>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</si>
  <si>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</si>
  <si>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</si>
  <si>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</si>
  <si>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</si>
  <si>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</si>
  <si>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</si>
  <si>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</si>
  <si>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</si>
  <si>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</si>
  <si>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</si>
  <si>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</si>
  <si>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</si>
  <si>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</si>
  <si>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</si>
  <si>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</si>
  <si>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</si>
  <si>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</si>
  <si>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</si>
  <si>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</si>
  <si>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</si>
  <si>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</si>
  <si>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</si>
  <si>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</si>
  <si>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</si>
  <si>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</si>
  <si>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</si>
  <si>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</si>
  <si>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</si>
  <si>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</si>
  <si>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</si>
  <si>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</si>
  <si>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</si>
  <si>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</si>
  <si>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</si>
  <si>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</si>
  <si>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</si>
  <si>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</si>
  <si>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</si>
  <si>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</si>
  <si>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</si>
  <si>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</si>
  <si>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</si>
  <si>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</si>
  <si>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</si>
  <si>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</si>
  <si>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</si>
  <si>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</si>
  <si>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</si>
  <si>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</si>
  <si>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</si>
  <si>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</si>
  <si>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</si>
  <si>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</si>
  <si>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</si>
  <si>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</si>
  <si>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</si>
  <si>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</si>
  <si>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</si>
  <si>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</si>
  <si>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</si>
  <si>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</si>
  <si>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</si>
  <si>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</si>
  <si>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</si>
  <si>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</si>
  <si>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</si>
  <si>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</si>
  <si>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</si>
  <si>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</si>
  <si>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</si>
  <si>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</si>
  <si>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</si>
  <si>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</si>
  <si>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</si>
  <si>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</si>
  <si>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</si>
  <si>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</si>
  <si>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</si>
  <si>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</si>
  <si>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</si>
  <si>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</si>
  <si>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</si>
  <si>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</si>
  <si>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</si>
  <si>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</si>
  <si>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</si>
  <si>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</si>
  <si>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</si>
  <si>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</si>
  <si>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</si>
  <si>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</si>
  <si>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</si>
  <si>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</si>
  <si>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</si>
  <si>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</si>
  <si>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</si>
  <si>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</si>
  <si>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</si>
  <si>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</si>
  <si>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</si>
  <si>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</si>
  <si>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</si>
  <si>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</si>
  <si>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</si>
  <si>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</si>
  <si>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</si>
  <si>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</si>
  <si>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</si>
  <si>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</si>
  <si>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</si>
  <si>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</si>
  <si>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</si>
  <si>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</si>
  <si>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</si>
  <si>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</si>
  <si>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</si>
  <si>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</si>
  <si>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</si>
  <si>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</si>
  <si>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</si>
  <si>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</si>
  <si>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</si>
  <si>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</si>
  <si>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</si>
  <si>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</si>
  <si>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</si>
  <si>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</si>
  <si>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</si>
  <si>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</si>
  <si>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</si>
  <si>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</si>
  <si>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</si>
  <si>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</si>
  <si>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</si>
  <si>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</si>
  <si>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</si>
  <si>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</si>
  <si>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</si>
  <si>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</si>
  <si>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</si>
  <si>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</si>
  <si>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</si>
  <si>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</si>
  <si>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</si>
  <si>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</si>
  <si>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</si>
  <si>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</si>
  <si>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</si>
  <si>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</si>
  <si>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</si>
  <si>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</si>
  <si>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</si>
  <si>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</si>
  <si>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</si>
  <si>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</si>
  <si>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</si>
  <si>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</si>
  <si>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</si>
  <si>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</si>
  <si>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</si>
  <si>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</si>
  <si>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</si>
  <si>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</si>
  <si>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</si>
  <si>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</si>
  <si>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</si>
  <si>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</si>
  <si>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</si>
  <si>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</si>
  <si>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</si>
  <si>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</si>
  <si>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</si>
  <si>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</si>
  <si>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</si>
  <si>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</si>
  <si>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</si>
  <si>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</si>
  <si>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</si>
  <si>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</si>
  <si>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</si>
  <si>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</si>
  <si>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</si>
  <si>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</si>
  <si>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</si>
  <si>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</si>
  <si>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</si>
  <si>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</si>
  <si>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</si>
  <si>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</si>
  <si>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</si>
  <si>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</si>
  <si>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</si>
  <si>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</si>
  <si>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</si>
  <si>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</si>
  <si>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</si>
  <si>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</si>
  <si>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</si>
  <si>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</si>
  <si>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</si>
  <si>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</si>
  <si>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</si>
  <si>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</si>
  <si>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</si>
  <si>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</si>
  <si>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</si>
  <si>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</si>
  <si>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</si>
  <si>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</si>
  <si>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</si>
  <si>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</si>
  <si>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</si>
  <si>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</si>
  <si>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</si>
  <si>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</si>
  <si>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</si>
  <si>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</si>
  <si>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</si>
  <si>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</si>
  <si>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</si>
  <si>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</si>
  <si>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</si>
  <si>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</si>
  <si>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</si>
  <si>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</si>
  <si>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</si>
  <si>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</si>
  <si>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</si>
  <si>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</si>
  <si>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</si>
  <si>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</si>
  <si>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</si>
  <si>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</si>
  <si>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</si>
  <si>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</si>
  <si>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</si>
  <si>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</si>
  <si>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</si>
  <si>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</si>
  <si>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</si>
  <si>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</si>
  <si>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</si>
  <si>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</si>
  <si>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</si>
  <si>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</si>
  <si>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</si>
  <si>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</si>
  <si>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</si>
  <si>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</si>
  <si>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</si>
  <si>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</si>
  <si>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</si>
  <si>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</si>
  <si>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</si>
  <si>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</si>
  <si>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</si>
  <si>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</si>
  <si>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</si>
  <si>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</si>
  <si>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</si>
  <si>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</si>
  <si>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</si>
  <si>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</si>
  <si>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</si>
  <si>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</si>
  <si>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</si>
  <si>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</si>
  <si>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</si>
  <si>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</si>
  <si>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</si>
  <si>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</si>
  <si>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</si>
  <si>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</si>
  <si>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</si>
  <si>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</si>
  <si>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</si>
  <si>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</si>
  <si>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</si>
  <si>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</si>
  <si>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</si>
  <si>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</si>
  <si>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</si>
  <si>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</si>
  <si>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</si>
  <si>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</si>
  <si>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</si>
  <si>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</si>
  <si>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</si>
  <si>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</si>
  <si>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</si>
  <si>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</si>
  <si>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</si>
  <si>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</si>
  <si>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</si>
  <si>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</si>
  <si>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</si>
  <si>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</si>
  <si>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</si>
  <si>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</si>
  <si>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</si>
  <si>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</si>
  <si>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</si>
  <si>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</si>
  <si>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</si>
  <si>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</si>
  <si>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</si>
  <si>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</si>
  <si>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</si>
  <si>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</si>
  <si>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</si>
  <si>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</si>
  <si>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</si>
  <si>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</si>
  <si>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</si>
  <si>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</si>
  <si>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</si>
  <si>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</si>
  <si>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</si>
  <si>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</si>
  <si>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</si>
  <si>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</si>
  <si>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</si>
  <si>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</si>
  <si>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</si>
  <si>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</si>
  <si>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</si>
  <si>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</si>
  <si>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</si>
  <si>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</si>
  <si>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</si>
  <si>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</si>
  <si>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</si>
  <si>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</si>
  <si>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</si>
  <si>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</si>
  <si>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</si>
  <si>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</si>
  <si>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</si>
  <si>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</si>
  <si>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</si>
  <si>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</si>
  <si>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</si>
  <si>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</si>
  <si>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</si>
  <si>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</si>
  <si>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</si>
  <si>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</si>
  <si>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</si>
  <si>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</si>
  <si>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</si>
  <si>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</si>
  <si>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</si>
  <si>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</si>
  <si>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</si>
  <si>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</si>
  <si>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</si>
  <si>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</si>
  <si>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</si>
  <si>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</si>
  <si>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</si>
  <si>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</si>
  <si>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</si>
  <si>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</si>
  <si>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</si>
  <si>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</si>
  <si>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</si>
  <si>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</si>
  <si>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</si>
  <si>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</si>
  <si>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</si>
  <si>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</si>
  <si>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</si>
  <si>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</si>
  <si>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</si>
  <si>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</si>
  <si>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</si>
  <si>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</si>
  <si>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</si>
  <si>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</si>
  <si>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</si>
  <si>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</si>
  <si>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</si>
  <si>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</si>
  <si>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</si>
  <si>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</si>
  <si>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</si>
  <si>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</si>
  <si>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</si>
  <si>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</si>
  <si>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</si>
  <si>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</si>
  <si>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</si>
  <si>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</si>
  <si>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</si>
  <si>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</si>
  <si>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</si>
  <si>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</si>
  <si>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</si>
  <si>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</si>
  <si>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</si>
  <si>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</si>
  <si>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</si>
  <si>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</si>
  <si>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</si>
  <si>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</si>
  <si>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</si>
  <si>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</si>
  <si>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</si>
  <si>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</si>
  <si>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</si>
  <si>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</si>
  <si>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</si>
  <si>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</si>
  <si>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</si>
  <si>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</si>
  <si>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</si>
  <si>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</si>
  <si>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</si>
  <si>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</si>
  <si>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</si>
  <si>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</si>
  <si>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</si>
  <si>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</si>
  <si>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</si>
  <si>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</si>
  <si>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</si>
  <si>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</si>
  <si>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</si>
  <si>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</si>
  <si>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</si>
  <si>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</si>
  <si>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</si>
  <si>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</si>
  <si>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</si>
  <si>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</si>
  <si>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</si>
  <si>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</si>
  <si>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</si>
  <si>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</si>
  <si>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</si>
  <si>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</si>
  <si>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</si>
  <si>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</si>
  <si>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</si>
  <si>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</si>
  <si>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</si>
  <si>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</si>
  <si>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</si>
  <si>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</si>
  <si>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</si>
  <si>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</si>
  <si>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</si>
  <si>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</si>
  <si>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</si>
  <si>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</si>
  <si>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</si>
  <si>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</si>
  <si>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</si>
  <si>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</si>
  <si>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</si>
  <si>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</si>
  <si>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</si>
  <si>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</si>
  <si>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</si>
  <si>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</si>
  <si>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</si>
  <si>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</si>
  <si>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</si>
  <si>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</si>
  <si>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</si>
  <si>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</si>
  <si>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</si>
  <si>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</si>
  <si>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</si>
  <si>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</si>
  <si>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</si>
  <si>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</si>
  <si>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</si>
  <si>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</si>
  <si>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</si>
  <si>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</si>
  <si>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</si>
  <si>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</si>
  <si>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</si>
  <si>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</si>
  <si>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</si>
  <si>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</si>
  <si>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</si>
  <si>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</si>
  <si>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</si>
  <si>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</si>
  <si>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</si>
  <si>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</si>
  <si>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</si>
  <si>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</si>
  <si>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</si>
  <si>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</si>
  <si>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</si>
  <si>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</si>
  <si>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</si>
  <si>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</si>
  <si>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</si>
  <si>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</si>
  <si>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</si>
  <si>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</si>
  <si>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</si>
  <si>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</si>
  <si>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</si>
  <si>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</si>
  <si>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</si>
  <si>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</si>
  <si>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</si>
  <si>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</si>
  <si>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</si>
  <si>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</si>
  <si>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</si>
  <si>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</si>
  <si>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</si>
  <si>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</si>
  <si>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</si>
  <si>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</si>
  <si>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</si>
  <si>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</si>
  <si>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</si>
  <si>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</si>
  <si>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</si>
  <si>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</si>
  <si>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</si>
  <si>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</si>
  <si>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</si>
  <si>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</si>
  <si>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</si>
  <si>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</si>
  <si>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</si>
  <si>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</si>
  <si>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</si>
  <si>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</si>
  <si>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</si>
  <si>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</si>
  <si>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</si>
  <si>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</si>
  <si>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</si>
  <si>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</si>
  <si>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</si>
  <si>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</si>
  <si>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</si>
  <si>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</si>
  <si>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</si>
  <si>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</si>
  <si>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</si>
  <si>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</si>
  <si>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</si>
  <si>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</si>
  <si>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</si>
  <si>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</si>
  <si>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</si>
  <si>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</si>
  <si>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</si>
  <si>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</si>
  <si>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</si>
  <si>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</si>
  <si>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</si>
  <si>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</si>
  <si>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</si>
  <si>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</si>
  <si>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</si>
  <si>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</si>
  <si>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</si>
  <si>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</si>
  <si>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</si>
  <si>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</si>
  <si>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</si>
  <si>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</si>
  <si>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</si>
  <si>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</si>
  <si>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</si>
  <si>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</si>
  <si>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</si>
  <si>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</si>
  <si>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</si>
  <si>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</si>
  <si>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</si>
  <si>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</si>
  <si>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</si>
  <si>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</si>
  <si>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</si>
  <si>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</si>
  <si>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</si>
  <si>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</si>
  <si>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</si>
  <si>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</si>
  <si>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</si>
  <si>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</si>
  <si>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</si>
  <si>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</si>
  <si>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</si>
  <si>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</si>
  <si>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</si>
  <si>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</si>
  <si>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</si>
  <si>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</si>
  <si>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</si>
  <si>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</si>
  <si>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</si>
  <si>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</si>
  <si>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</si>
  <si>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</si>
  <si>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</si>
  <si>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</si>
  <si>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</si>
  <si>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</si>
  <si>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</si>
  <si>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</si>
  <si>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</si>
  <si>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</si>
  <si>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</si>
  <si>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</si>
  <si>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</si>
  <si>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</si>
  <si>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</si>
  <si>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</si>
  <si>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</si>
  <si>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</si>
  <si>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</si>
  <si>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</si>
  <si>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</si>
  <si>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</si>
  <si>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</si>
  <si>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</si>
  <si>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</si>
  <si>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</si>
  <si>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</si>
  <si>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</si>
  <si>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</si>
  <si>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</si>
  <si>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</si>
  <si>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</si>
  <si>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</si>
  <si>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</si>
  <si>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</si>
  <si>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</si>
  <si>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</si>
  <si>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</si>
  <si>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</si>
  <si>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</si>
  <si>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</si>
  <si>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</si>
  <si>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</si>
  <si>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</si>
  <si>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</si>
  <si>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</si>
  <si>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</si>
  <si>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</si>
  <si>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</si>
  <si>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</si>
  <si>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</si>
  <si>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</si>
  <si>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</si>
  <si>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</si>
  <si>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</si>
  <si>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</si>
  <si>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</si>
  <si>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</si>
  <si>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</si>
  <si>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</si>
  <si>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</si>
  <si>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</si>
  <si>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</si>
  <si>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</si>
  <si>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</si>
  <si>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</si>
  <si>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</si>
  <si>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</si>
  <si>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</si>
  <si>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</si>
  <si>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</si>
  <si>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</si>
  <si>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</si>
  <si>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</si>
  <si>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</si>
  <si>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</si>
  <si>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</si>
  <si>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</si>
  <si>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</si>
  <si>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</si>
  <si>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</si>
  <si>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</si>
  <si>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</si>
  <si>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</si>
  <si>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</si>
  <si>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</si>
  <si>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</si>
  <si>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</si>
  <si>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</si>
  <si>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</si>
  <si>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</si>
  <si>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</si>
  <si>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</si>
  <si>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</si>
  <si>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</si>
  <si>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</si>
  <si>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</si>
  <si>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</si>
  <si>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</si>
  <si>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</si>
  <si>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</si>
  <si>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</si>
  <si>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</si>
  <si>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</si>
  <si>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</si>
  <si>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</si>
  <si>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</si>
  <si>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</si>
  <si>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</si>
  <si>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</si>
  <si>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</si>
  <si>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</si>
  <si>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</si>
  <si>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</si>
  <si>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</si>
  <si>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</si>
  <si>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</si>
  <si>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</si>
  <si>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</si>
  <si>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</si>
  <si>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</si>
  <si>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</si>
  <si>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</si>
  <si>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</si>
  <si>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</si>
  <si>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</si>
  <si>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</si>
  <si>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</si>
  <si>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</si>
  <si>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</si>
  <si>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</si>
  <si>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</si>
  <si>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</si>
  <si>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</si>
  <si>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</si>
  <si>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</si>
  <si>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</si>
  <si>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</si>
  <si>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</si>
  <si>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</si>
  <si>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</si>
  <si>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</si>
  <si>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</si>
  <si>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</si>
  <si>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</si>
  <si>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</si>
  <si>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</si>
  <si>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</si>
  <si>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</si>
  <si>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</si>
  <si>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</si>
  <si>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</si>
  <si>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</si>
  <si>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</si>
  <si>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</si>
  <si>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</si>
  <si>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</si>
  <si>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</si>
  <si>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</si>
  <si>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</si>
  <si>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</si>
  <si>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</si>
  <si>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</si>
  <si>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</si>
  <si>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</si>
  <si>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</si>
  <si>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</si>
  <si>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</si>
  <si>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</si>
  <si>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</si>
  <si>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</si>
  <si>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</si>
  <si>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</si>
  <si>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</si>
  <si>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</si>
  <si>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</si>
  <si>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</si>
  <si>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</si>
  <si>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</si>
  <si>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</si>
  <si>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</si>
  <si>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</si>
  <si>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</si>
  <si>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</si>
  <si>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</si>
  <si>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</si>
  <si>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</si>
  <si>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</si>
  <si>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</si>
  <si>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</si>
  <si>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</si>
  <si>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</si>
  <si>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</si>
  <si>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</si>
  <si>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</si>
  <si>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</si>
  <si>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</si>
  <si>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</si>
  <si>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</si>
  <si>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</si>
  <si>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</si>
  <si>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</si>
  <si>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</si>
  <si>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</si>
  <si>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</si>
  <si>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</si>
  <si>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</si>
  <si>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</si>
  <si>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</si>
  <si>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</si>
  <si>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</si>
  <si>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</si>
  <si>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</si>
  <si>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</si>
  <si>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</si>
  <si>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</si>
  <si>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</si>
  <si>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</si>
  <si>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</si>
  <si>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</si>
  <si>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</si>
  <si>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</si>
  <si>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</si>
  <si>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</si>
  <si>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</si>
  <si>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</si>
  <si>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</si>
  <si>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</si>
  <si>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</si>
  <si>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</si>
  <si>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</si>
  <si>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</si>
  <si>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</si>
  <si>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</si>
  <si>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</si>
  <si>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</si>
  <si>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</si>
  <si>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</si>
  <si>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</si>
  <si>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</si>
  <si>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</si>
  <si>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</si>
  <si>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</si>
  <si>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</si>
  <si>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</si>
  <si>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</si>
  <si>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</si>
  <si>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</si>
  <si>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</si>
  <si>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</si>
  <si>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</si>
  <si>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</si>
  <si>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</si>
  <si>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</si>
  <si>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</si>
  <si>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</si>
  <si>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</si>
  <si>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</si>
  <si>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</si>
  <si>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</si>
  <si>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</si>
  <si>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</si>
  <si>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</si>
  <si>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</si>
  <si>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</si>
  <si>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</si>
  <si>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</si>
  <si>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</si>
  <si>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</si>
  <si>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</si>
  <si>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</si>
  <si>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</si>
  <si>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</si>
  <si>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</si>
  <si>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</si>
  <si>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</si>
  <si>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</si>
  <si>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</si>
  <si>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</si>
  <si>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</si>
  <si>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</si>
  <si>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</si>
  <si>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</si>
  <si>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</si>
  <si>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</si>
  <si>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</si>
  <si>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</si>
  <si>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</si>
  <si>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</si>
  <si>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</si>
  <si>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</si>
  <si>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</si>
  <si>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</si>
  <si>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</si>
  <si>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</si>
  <si>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</si>
  <si>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</si>
  <si>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</si>
  <si>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</si>
  <si>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</si>
  <si>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</si>
  <si>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</si>
  <si>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</si>
  <si>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</si>
  <si>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</si>
  <si>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</si>
  <si>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</si>
  <si>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</si>
  <si>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</si>
  <si>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</si>
  <si>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</si>
  <si>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</si>
  <si>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</si>
  <si>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</si>
  <si>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</si>
  <si>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</si>
  <si>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</si>
  <si>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</si>
  <si>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</si>
  <si>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</si>
  <si>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</si>
  <si>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</si>
  <si>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</si>
  <si>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</si>
  <si>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</si>
  <si>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</si>
  <si>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</si>
  <si>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</si>
  <si>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</si>
  <si>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</si>
  <si>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</si>
  <si>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</si>
  <si>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</si>
  <si>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</si>
  <si>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</si>
  <si>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</si>
  <si>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</si>
  <si>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</si>
  <si>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</si>
  <si>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</si>
  <si>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</si>
  <si>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</si>
  <si>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</si>
  <si>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</si>
  <si>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</si>
  <si>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</si>
  <si>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</si>
  <si>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</si>
  <si>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</si>
  <si>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</si>
  <si>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</si>
  <si>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</si>
  <si>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</si>
  <si>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</si>
  <si>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</si>
  <si>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</si>
  <si>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</si>
  <si>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</si>
  <si>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</si>
  <si>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</si>
  <si>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</si>
  <si>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</si>
  <si>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</si>
  <si>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</si>
  <si>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</si>
  <si>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</si>
  <si>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</si>
  <si>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</si>
  <si>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</si>
  <si>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</si>
  <si>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</si>
  <si>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</si>
  <si>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</si>
  <si>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</si>
  <si>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</si>
  <si>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</si>
  <si>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</si>
  <si>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</si>
  <si>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</si>
  <si>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</si>
  <si>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</si>
  <si>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</si>
  <si>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</si>
  <si>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</si>
  <si>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</si>
  <si>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</si>
  <si>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</si>
  <si>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</si>
  <si>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</si>
  <si>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</si>
  <si>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</si>
  <si>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</si>
  <si>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</si>
  <si>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</si>
  <si>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</si>
  <si>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</si>
  <si>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</si>
  <si>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</si>
  <si>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</si>
  <si>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</si>
  <si>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</si>
  <si>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</si>
  <si>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</si>
  <si>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</si>
  <si>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</si>
  <si>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</si>
  <si>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</si>
  <si>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</si>
  <si>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</si>
  <si>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</si>
  <si>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</si>
  <si>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</si>
  <si>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</si>
  <si>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</si>
  <si>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</si>
  <si>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</si>
  <si>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</si>
  <si>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</si>
  <si>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</si>
  <si>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</si>
  <si>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</si>
  <si>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</si>
  <si>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</si>
  <si>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</si>
  <si>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</si>
  <si>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</si>
  <si>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</si>
  <si>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</si>
  <si>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</si>
  <si>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</si>
  <si>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</si>
  <si>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</si>
  <si>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</si>
  <si>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</si>
  <si>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</si>
  <si>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</si>
  <si>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</si>
  <si>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</si>
  <si>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</si>
  <si>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</si>
  <si>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</si>
  <si>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</si>
  <si>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</si>
  <si>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</si>
  <si>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</si>
  <si>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</si>
  <si>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</si>
  <si>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</si>
  <si>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</si>
  <si>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</si>
  <si>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</si>
  <si>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</si>
  <si>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</si>
  <si>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</si>
  <si>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</si>
  <si>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</si>
  <si>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</si>
  <si>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</si>
  <si>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</si>
  <si>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</si>
  <si>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</si>
  <si>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</si>
  <si>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</si>
  <si>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</si>
  <si>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</si>
  <si>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</si>
  <si>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</si>
  <si>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</si>
  <si>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</si>
  <si>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</si>
  <si>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</si>
  <si>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</si>
  <si>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</si>
  <si>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</si>
  <si>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</si>
  <si>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</si>
  <si>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</si>
  <si>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</si>
  <si>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</si>
  <si>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</si>
  <si>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</si>
  <si>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</si>
  <si>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</si>
  <si>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</si>
  <si>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</si>
  <si>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</si>
  <si>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</si>
  <si>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</si>
  <si>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</si>
  <si>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</si>
  <si>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</si>
  <si>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</si>
  <si>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</si>
  <si>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</si>
  <si>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</si>
  <si>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</si>
  <si>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</si>
  <si>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</si>
  <si>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</si>
  <si>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</si>
  <si>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</si>
  <si>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</si>
  <si>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</si>
  <si>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</si>
  <si>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</si>
  <si>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</si>
  <si>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</si>
  <si>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</si>
  <si>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</si>
  <si>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</si>
  <si>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</si>
  <si>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</si>
  <si>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</si>
  <si>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</si>
  <si>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</si>
  <si>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</si>
  <si>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</si>
  <si>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</si>
  <si>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</si>
  <si>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</si>
  <si>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</si>
  <si>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</si>
  <si>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</si>
  <si>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</si>
  <si>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</si>
  <si>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</si>
  <si>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</si>
  <si>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</si>
  <si>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</si>
  <si>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</si>
  <si>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</si>
  <si>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</si>
  <si>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</si>
  <si>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</si>
  <si>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</si>
  <si>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</si>
  <si>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</si>
  <si>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</si>
  <si>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</si>
  <si>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</si>
  <si>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</si>
  <si>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</si>
  <si>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</si>
  <si>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</si>
  <si>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</si>
  <si>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</si>
  <si>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</si>
  <si>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</si>
  <si>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</si>
  <si>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</si>
  <si>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</si>
  <si>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</si>
  <si>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</si>
  <si>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</si>
  <si>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</si>
  <si>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</si>
  <si>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</si>
  <si>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</si>
  <si>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</si>
  <si>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</si>
  <si>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</si>
  <si>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</si>
  <si>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</si>
  <si>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</si>
  <si>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</si>
  <si>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</si>
  <si>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</si>
  <si>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</si>
  <si>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</si>
  <si>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</si>
  <si>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</si>
  <si>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</si>
  <si>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</si>
  <si>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</si>
  <si>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</si>
  <si>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</si>
  <si>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</si>
  <si>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</si>
  <si>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</si>
  <si>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</si>
  <si>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</si>
  <si>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</si>
  <si>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</si>
  <si>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</si>
  <si>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</si>
  <si>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</si>
  <si>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</si>
  <si>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</si>
  <si>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</si>
  <si>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</si>
  <si>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</si>
  <si>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</si>
  <si>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</si>
  <si>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</si>
  <si>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</si>
  <si>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</si>
  <si>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</si>
  <si>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</si>
  <si>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</si>
  <si>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</si>
  <si>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</si>
  <si>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</si>
  <si>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</si>
  <si>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</si>
  <si>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</si>
  <si>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</si>
  <si>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</si>
  <si>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</si>
  <si>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</si>
  <si>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</si>
  <si>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</si>
  <si>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</si>
  <si>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</si>
  <si>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</si>
  <si>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</si>
  <si>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</si>
  <si>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</si>
  <si>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</si>
  <si>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</si>
  <si>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</si>
  <si>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</si>
  <si>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</si>
  <si>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</si>
  <si>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</si>
  <si>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</si>
  <si>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</si>
  <si>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</si>
  <si>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</si>
  <si>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</si>
  <si>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</si>
  <si>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</si>
  <si>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</si>
  <si>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</si>
  <si>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</si>
  <si>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</si>
  <si>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</si>
  <si>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</si>
  <si>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</si>
  <si>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</si>
  <si>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</si>
  <si>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</si>
  <si>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</si>
  <si>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</si>
  <si>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</si>
  <si>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</si>
  <si>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</si>
  <si>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</si>
  <si>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</si>
  <si>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</si>
  <si>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</si>
  <si>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</si>
  <si>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</si>
  <si>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</si>
  <si>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</si>
  <si>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</si>
  <si>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</si>
  <si>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</si>
  <si>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</si>
  <si>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</si>
  <si>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</si>
  <si>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</si>
  <si>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</si>
  <si>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</si>
  <si>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</si>
  <si>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</si>
  <si>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</si>
  <si>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</si>
  <si>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</si>
  <si>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</si>
  <si>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</si>
  <si>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</si>
  <si>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</si>
  <si>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</si>
  <si>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</si>
  <si>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</si>
  <si>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</si>
  <si>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</si>
  <si>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</si>
  <si>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</si>
  <si>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</si>
  <si>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</si>
  <si>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</si>
  <si>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</si>
  <si>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</si>
  <si>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</si>
  <si>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</si>
  <si>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</si>
  <si>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</si>
  <si>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</si>
  <si>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</si>
  <si>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</si>
  <si>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</si>
  <si>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</si>
  <si>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</si>
  <si>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</si>
  <si>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</si>
  <si>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</si>
  <si>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</si>
  <si>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</si>
  <si>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</si>
  <si>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</si>
  <si>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</si>
  <si>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</si>
  <si>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</si>
  <si>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</si>
  <si>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</si>
  <si>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</si>
  <si>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</si>
  <si>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</si>
  <si>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</si>
  <si>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</si>
  <si>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</si>
  <si>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</si>
  <si>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</si>
  <si>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</si>
  <si>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</si>
  <si>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</si>
  <si>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</si>
  <si>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</si>
  <si>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</si>
  <si>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</si>
  <si>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</si>
  <si>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</si>
  <si>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</si>
  <si>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</si>
  <si>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</si>
  <si>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</si>
  <si>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</si>
  <si>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</si>
  <si>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</si>
  <si>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</si>
  <si>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</si>
  <si>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</si>
  <si>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</si>
  <si>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</si>
  <si>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</si>
  <si>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</si>
  <si>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</si>
  <si>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</si>
  <si>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</si>
  <si>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</si>
  <si>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</si>
  <si>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</si>
  <si>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</si>
  <si>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</si>
  <si>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</si>
  <si>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</si>
  <si>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</si>
  <si>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</si>
  <si>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</si>
  <si>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</si>
  <si>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</si>
  <si>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</si>
  <si>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</si>
  <si>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</si>
  <si>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</si>
  <si>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</si>
  <si>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</si>
  <si>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</si>
  <si>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</si>
  <si>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</si>
  <si>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</si>
  <si>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</si>
  <si>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</si>
  <si>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</si>
  <si>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</si>
  <si>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</si>
  <si>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</si>
  <si>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</si>
  <si>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</si>
  <si>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</si>
  <si>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</si>
  <si>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</si>
  <si>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</si>
  <si>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</si>
  <si>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</si>
  <si>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</si>
  <si>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</si>
  <si>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</si>
  <si>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</si>
  <si>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</si>
  <si>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</si>
  <si>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</si>
  <si>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</si>
  <si>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</si>
  <si>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</si>
  <si>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</si>
  <si>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</si>
  <si>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</si>
  <si>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</si>
  <si>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</si>
  <si>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</si>
  <si>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</si>
  <si>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</si>
  <si>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</si>
  <si>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</si>
  <si>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</si>
  <si>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</si>
  <si>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</si>
  <si>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</si>
  <si>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</si>
  <si>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</si>
  <si>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</si>
  <si>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</si>
  <si>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</si>
  <si>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</si>
  <si>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</si>
  <si>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</si>
  <si>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</si>
  <si>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</si>
  <si>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</si>
  <si>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</si>
  <si>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</si>
  <si>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</si>
  <si>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</si>
  <si>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</si>
  <si>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</si>
  <si>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</si>
  <si>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</si>
  <si>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</si>
  <si>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</si>
  <si>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</si>
  <si>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</si>
  <si>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</si>
  <si>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</si>
  <si>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</si>
  <si>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</si>
  <si>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</si>
  <si>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</si>
  <si>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</si>
  <si>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</si>
  <si>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</si>
  <si>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</si>
  <si>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</si>
  <si>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</si>
  <si>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</si>
  <si>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</si>
  <si>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</si>
  <si>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</si>
  <si>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</si>
  <si>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</si>
  <si>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</si>
  <si>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</si>
  <si>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</si>
  <si>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</si>
  <si>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</si>
  <si>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</si>
  <si>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</si>
  <si>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</si>
  <si>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</si>
  <si>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</si>
  <si>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</si>
  <si>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</si>
  <si>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</si>
  <si>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</si>
  <si>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</si>
  <si>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</si>
  <si>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</si>
  <si>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</si>
  <si>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</si>
  <si>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</si>
  <si>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</si>
  <si>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</si>
  <si>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</si>
  <si>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</si>
  <si>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</si>
  <si>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</si>
  <si>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</si>
  <si>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</si>
  <si>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</si>
  <si>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</si>
  <si>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</si>
  <si>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</si>
  <si>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</si>
  <si>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</si>
  <si>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</si>
  <si>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</si>
  <si>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</si>
  <si>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</si>
  <si>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</si>
  <si>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</si>
  <si>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</si>
  <si>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</si>
  <si>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</si>
  <si>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</si>
  <si>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</si>
  <si>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</si>
  <si>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</si>
  <si>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</si>
  <si>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</si>
  <si>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</si>
  <si>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</si>
  <si>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</si>
  <si>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</si>
  <si>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</si>
  <si>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</si>
  <si>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</si>
  <si>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</si>
  <si>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</si>
  <si>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</si>
  <si>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</si>
  <si>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</si>
  <si>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</si>
  <si>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</si>
  <si>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</si>
  <si>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</si>
  <si>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</si>
  <si>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</si>
  <si>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</si>
  <si>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</si>
  <si>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</si>
  <si>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</si>
  <si>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</si>
  <si>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</si>
  <si>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</si>
  <si>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</si>
  <si>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</si>
  <si>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</si>
  <si>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</si>
  <si>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</si>
  <si>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</si>
  <si>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</si>
  <si>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</si>
  <si>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</si>
  <si>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</si>
  <si>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</si>
  <si>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</si>
  <si>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</si>
  <si>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</si>
  <si>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</si>
  <si>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</si>
  <si>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</si>
  <si>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</si>
  <si>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</si>
  <si>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</si>
  <si>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</si>
  <si>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</si>
  <si>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</si>
  <si>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</si>
  <si>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</si>
  <si>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</si>
  <si>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</si>
  <si>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</si>
  <si>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</si>
  <si>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</si>
  <si>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</si>
  <si>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</si>
  <si>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</si>
  <si>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</si>
  <si>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</si>
  <si>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</si>
  <si>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</si>
  <si>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</si>
  <si>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</si>
  <si>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</si>
  <si>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</si>
  <si>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</si>
  <si>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</si>
  <si>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</si>
  <si>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</si>
  <si>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</si>
  <si>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</si>
  <si>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</si>
  <si>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</si>
  <si>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</si>
  <si>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</si>
  <si>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</si>
  <si>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</si>
  <si>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</si>
  <si>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</si>
  <si>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</si>
  <si>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</si>
  <si>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</si>
  <si>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</si>
  <si>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</si>
  <si>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</si>
  <si>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</si>
  <si>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</si>
  <si>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</si>
  <si>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</si>
  <si>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</si>
  <si>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</si>
  <si>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</si>
  <si>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</si>
  <si>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</si>
  <si>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</si>
  <si>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</si>
  <si>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</si>
  <si>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</si>
  <si>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</si>
  <si>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</si>
  <si>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</si>
  <si>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</si>
  <si>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</si>
  <si>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</si>
  <si>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</si>
  <si>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</si>
  <si>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</si>
  <si>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</si>
  <si>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</si>
  <si>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</si>
  <si>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</si>
  <si>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</si>
  <si>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</si>
  <si>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</si>
  <si>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</si>
  <si>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</si>
  <si>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</si>
  <si>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</si>
  <si>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</si>
  <si>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</si>
  <si>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</si>
  <si>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</si>
  <si>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</si>
  <si>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</si>
  <si>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</si>
  <si>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</si>
  <si>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</si>
  <si>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</si>
  <si>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</si>
  <si>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</si>
  <si>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</si>
  <si>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</si>
  <si>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</si>
  <si>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</si>
  <si>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</si>
  <si>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</si>
  <si>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</si>
  <si>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</si>
  <si>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</si>
  <si>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</si>
  <si>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</si>
  <si>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</si>
  <si>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</si>
  <si>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</si>
  <si>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</si>
  <si>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</si>
  <si>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</si>
  <si>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</si>
  <si>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</si>
  <si>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</si>
  <si>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</si>
  <si>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</si>
  <si>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</si>
  <si>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</si>
  <si>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</si>
  <si>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</si>
  <si>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</si>
  <si>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</si>
  <si>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</si>
  <si>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</si>
  <si>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</si>
  <si>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</si>
  <si>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</si>
  <si>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</si>
  <si>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</si>
  <si>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</si>
  <si>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</si>
  <si>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</si>
  <si>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</si>
  <si>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</si>
  <si>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</si>
  <si>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</si>
  <si>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</si>
  <si>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</si>
  <si>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</si>
  <si>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</si>
  <si>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</si>
  <si>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</si>
  <si>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</si>
  <si>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</si>
  <si>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</si>
  <si>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</si>
  <si>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</si>
  <si>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</si>
  <si>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</si>
  <si>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</si>
  <si>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</si>
  <si>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</si>
  <si>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</si>
  <si>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</si>
  <si>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</si>
  <si>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</si>
  <si>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</si>
  <si>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</si>
  <si>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</si>
  <si>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</si>
  <si>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</si>
  <si>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</si>
  <si>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</si>
  <si>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</si>
  <si>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</si>
  <si>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</si>
  <si>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</si>
  <si>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</si>
  <si>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</si>
  <si>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</si>
  <si>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</si>
  <si>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</si>
  <si>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</si>
  <si>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</si>
  <si>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</si>
  <si>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</si>
  <si>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</si>
  <si>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</si>
  <si>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</si>
  <si>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</si>
  <si>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</si>
  <si>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</si>
  <si>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</si>
  <si>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</si>
  <si>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</si>
  <si>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</si>
  <si>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</si>
  <si>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</si>
  <si>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</si>
  <si>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</si>
  <si>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</si>
  <si>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</si>
  <si>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</si>
  <si>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</si>
  <si>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</si>
  <si>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</si>
  <si>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</si>
  <si>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</si>
  <si>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</si>
  <si>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</si>
  <si>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</si>
  <si>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</si>
  <si>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</si>
  <si>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</si>
  <si>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</si>
  <si>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</si>
  <si>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</si>
  <si>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</si>
  <si>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</si>
  <si>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</si>
  <si>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</si>
  <si>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</si>
  <si>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</si>
  <si>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</si>
  <si>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</si>
  <si>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</si>
  <si>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</si>
  <si>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</si>
  <si>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</si>
  <si>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</si>
  <si>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</si>
  <si>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</si>
  <si>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</si>
  <si>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</si>
  <si>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</si>
  <si>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</si>
  <si>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</si>
  <si>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</si>
  <si>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</si>
  <si>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</si>
  <si>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</si>
  <si>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</si>
  <si>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</si>
  <si>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</si>
  <si>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</si>
  <si>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</si>
  <si>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</si>
  <si>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</si>
  <si>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</si>
  <si>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</si>
  <si>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</si>
  <si>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</si>
  <si>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</si>
  <si>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</si>
  <si>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</si>
  <si>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</si>
  <si>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</si>
  <si>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</si>
  <si>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</si>
  <si>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</si>
  <si>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</si>
  <si>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</si>
  <si>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</si>
  <si>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</si>
  <si>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</si>
  <si>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</si>
  <si>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</si>
  <si>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</si>
  <si>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</si>
  <si>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</si>
  <si>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</si>
  <si>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</si>
  <si>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</si>
  <si>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</si>
  <si>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</si>
  <si>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</si>
  <si>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</si>
  <si>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</si>
  <si>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</si>
  <si>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</si>
  <si>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</si>
  <si>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</si>
  <si>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</si>
  <si>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</si>
  <si>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</si>
  <si>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</si>
  <si>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</si>
  <si>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</si>
  <si>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</si>
  <si>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</si>
  <si>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</si>
  <si>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</si>
  <si>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</si>
  <si>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</si>
  <si>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</si>
  <si>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</si>
  <si>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</si>
  <si>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</si>
  <si>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</si>
  <si>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</si>
  <si>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</si>
  <si>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</si>
  <si>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</si>
  <si>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</si>
  <si>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</si>
  <si>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</si>
  <si>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</si>
  <si>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</si>
  <si>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</si>
  <si>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</si>
  <si>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</si>
  <si>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</si>
  <si>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</si>
  <si>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</si>
  <si>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</si>
  <si>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</si>
  <si>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</si>
  <si>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</si>
  <si>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</si>
  <si>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</si>
  <si>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</si>
  <si>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</si>
  <si>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</si>
  <si>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</si>
  <si>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</si>
  <si>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</si>
  <si>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</si>
  <si>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</si>
  <si>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</si>
  <si>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</si>
  <si>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</si>
  <si>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</si>
  <si>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</si>
  <si>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</si>
  <si>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</si>
  <si>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</si>
  <si>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</si>
  <si>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</si>
  <si>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</si>
  <si>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</si>
  <si>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</si>
  <si>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</si>
  <si>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</si>
  <si>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</si>
  <si>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</si>
  <si>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</si>
  <si>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</si>
  <si>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</si>
  <si>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</si>
  <si>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</si>
  <si>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</si>
  <si>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</si>
  <si>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</si>
  <si>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</si>
  <si>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</si>
  <si>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</si>
  <si>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</si>
  <si>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</si>
  <si>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</si>
  <si>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</si>
  <si>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</si>
  <si>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</si>
  <si>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</si>
  <si>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</si>
  <si>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</si>
  <si>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</si>
  <si>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</si>
  <si>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</si>
  <si>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</si>
  <si>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</si>
  <si>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</si>
  <si>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</si>
  <si>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</si>
  <si>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</si>
  <si>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</si>
  <si>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</si>
  <si>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</si>
  <si>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</si>
  <si>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</si>
  <si>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</si>
  <si>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</si>
  <si>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</si>
  <si>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</si>
  <si>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</si>
  <si>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</si>
  <si>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</si>
  <si>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</si>
  <si>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</si>
  <si>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</si>
  <si>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</si>
  <si>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</si>
  <si>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</si>
  <si>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</si>
  <si>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</si>
  <si>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</si>
  <si>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</si>
  <si>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</si>
  <si>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</si>
  <si>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</si>
  <si>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</si>
  <si>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</si>
  <si>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</si>
  <si>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</si>
  <si>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</si>
  <si>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</si>
  <si>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</si>
  <si>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</si>
  <si>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</si>
  <si>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</si>
  <si>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</si>
  <si>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</si>
  <si>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</si>
  <si>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</si>
  <si>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</si>
  <si>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</si>
  <si>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</si>
  <si>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</si>
  <si>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</si>
  <si>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</si>
  <si>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</si>
  <si>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</si>
  <si>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</si>
  <si>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</si>
  <si>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</si>
  <si>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</si>
  <si>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</si>
  <si>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</si>
  <si>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</si>
  <si>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</si>
  <si>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</si>
  <si>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</si>
  <si>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</si>
  <si>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</si>
  <si>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</si>
  <si>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</si>
  <si>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</si>
  <si>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</si>
  <si>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</si>
  <si>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</si>
  <si>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</si>
  <si>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</si>
  <si>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</si>
  <si>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</si>
  <si>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</si>
  <si>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</si>
  <si>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</si>
  <si>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</si>
  <si>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</si>
  <si>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</si>
  <si>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</si>
  <si>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</si>
  <si>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</si>
  <si>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</si>
  <si>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</si>
  <si>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</si>
  <si>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</si>
  <si>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</si>
  <si>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</si>
  <si>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</si>
  <si>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</si>
  <si>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</si>
  <si>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</si>
  <si>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</si>
  <si>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</si>
  <si>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</si>
  <si>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</si>
  <si>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</si>
  <si>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</si>
  <si>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</si>
  <si>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</si>
  <si>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</si>
  <si>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</si>
  <si>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</si>
  <si>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</si>
  <si>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</si>
  <si>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</si>
  <si>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</si>
  <si>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</si>
  <si>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</si>
  <si>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</si>
  <si>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</si>
  <si>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</si>
  <si>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</si>
  <si>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</si>
  <si>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</si>
  <si>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</si>
  <si>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</si>
  <si>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</si>
  <si>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</si>
  <si>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</si>
  <si>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</si>
  <si>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</si>
  <si>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</si>
  <si>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</si>
  <si>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</si>
  <si>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</si>
  <si>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</si>
  <si>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</si>
  <si>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</si>
  <si>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</si>
  <si>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</si>
  <si>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</si>
  <si>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</si>
  <si>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</si>
  <si>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</si>
  <si>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</si>
  <si>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</si>
  <si>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</si>
  <si>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</si>
  <si>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</si>
  <si>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</si>
  <si>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</si>
  <si>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</si>
  <si>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</si>
  <si>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</si>
  <si>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</si>
  <si>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</si>
  <si>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</si>
  <si>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</si>
  <si>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</si>
  <si>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</si>
  <si>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</si>
  <si>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</si>
  <si>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</si>
  <si>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</si>
  <si>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</si>
  <si>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</si>
  <si>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</si>
  <si>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</si>
  <si>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</si>
  <si>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</si>
  <si>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</si>
  <si>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</si>
  <si>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</si>
  <si>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</si>
  <si>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</si>
  <si>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</si>
  <si>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</si>
  <si>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</si>
  <si>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</si>
  <si>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</si>
  <si>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</si>
  <si>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</si>
  <si>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</si>
  <si>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</si>
  <si>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</si>
  <si>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</si>
  <si>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</si>
  <si>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</si>
  <si>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</si>
  <si>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</si>
  <si>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</si>
  <si>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</si>
  <si>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</si>
  <si>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</si>
  <si>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</si>
  <si>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</si>
  <si>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</si>
  <si>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</si>
  <si>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</si>
  <si>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</si>
  <si>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</si>
  <si>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</si>
  <si>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</si>
  <si>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</si>
  <si>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</si>
  <si>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</si>
  <si>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</si>
  <si>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</si>
  <si>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</si>
  <si>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</si>
  <si>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</si>
  <si>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</si>
  <si>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</si>
  <si>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</si>
  <si>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</si>
  <si>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</si>
  <si>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</si>
  <si>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</si>
  <si>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</si>
  <si>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</si>
  <si>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</si>
  <si>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</si>
  <si>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</si>
  <si>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</si>
  <si>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</si>
  <si>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</si>
  <si>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</si>
  <si>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</si>
  <si>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</si>
  <si>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</si>
  <si>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</si>
  <si>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</si>
  <si>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</si>
  <si>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</si>
  <si>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</si>
  <si>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</si>
  <si>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</si>
  <si>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</si>
  <si>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</si>
  <si>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</si>
  <si>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</si>
  <si>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</si>
  <si>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</si>
  <si>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</si>
  <si>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</si>
  <si>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</si>
  <si>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</si>
  <si>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</si>
  <si>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</si>
  <si>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</si>
  <si>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</si>
  <si>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</si>
  <si>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</si>
  <si>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</si>
  <si>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</si>
  <si>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</si>
  <si>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</si>
  <si>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</si>
  <si>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</si>
  <si>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</si>
  <si>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</si>
  <si>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</si>
  <si>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</si>
  <si>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</si>
  <si>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</si>
  <si>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</si>
  <si>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</si>
  <si>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</si>
  <si>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</si>
  <si>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</si>
  <si>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</si>
  <si>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</si>
  <si>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</si>
  <si>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</si>
  <si>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</si>
  <si>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</si>
  <si>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</si>
  <si>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</si>
  <si>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</si>
  <si>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</si>
  <si>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</si>
  <si>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</si>
  <si>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</si>
  <si>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</si>
  <si>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</si>
  <si>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</si>
  <si>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</si>
  <si>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</si>
  <si>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</si>
  <si>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</si>
  <si>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</si>
  <si>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</si>
  <si>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</si>
  <si>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</si>
  <si>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</si>
  <si>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</si>
  <si>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</si>
  <si>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</si>
  <si>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</si>
  <si>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</si>
  <si>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</si>
  <si>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</si>
  <si>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</si>
  <si>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</si>
  <si>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</si>
  <si>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</si>
  <si>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</si>
  <si>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</si>
  <si>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</si>
  <si>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</si>
  <si>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</si>
  <si>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</si>
  <si>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</si>
  <si>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</si>
  <si>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</si>
  <si>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</si>
  <si>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</si>
  <si>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</si>
  <si>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</si>
  <si>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</si>
  <si>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</si>
  <si>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</si>
  <si>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</si>
  <si>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</si>
  <si>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</si>
  <si>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</si>
  <si>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</si>
  <si>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</si>
  <si>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</si>
  <si>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</si>
  <si>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</si>
  <si>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</si>
  <si>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</si>
  <si>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</si>
  <si>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</si>
  <si>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</si>
  <si>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</si>
  <si>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</si>
  <si>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</si>
  <si>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</si>
  <si>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</si>
  <si>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</si>
  <si>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</si>
  <si>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</si>
  <si>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</si>
  <si>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</si>
  <si>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</si>
  <si>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</si>
  <si>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</si>
  <si>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</si>
  <si>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</si>
  <si>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</si>
  <si>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</si>
  <si>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</si>
  <si>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</si>
  <si>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</si>
  <si>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</si>
  <si>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</si>
  <si>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</si>
  <si>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</si>
  <si>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</si>
  <si>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</si>
  <si>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</si>
  <si>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</si>
  <si>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</si>
  <si>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</si>
  <si>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</si>
  <si>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</si>
  <si>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</si>
  <si>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</si>
  <si>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</si>
  <si>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</si>
  <si>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</si>
  <si>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</si>
  <si>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</si>
  <si>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</si>
  <si>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</si>
  <si>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</si>
  <si>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</si>
  <si>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</si>
  <si>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</si>
  <si>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</si>
  <si>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</si>
  <si>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</si>
  <si>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</si>
  <si>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</si>
  <si>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</si>
  <si>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</si>
  <si>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</si>
  <si>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</si>
  <si>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</si>
  <si>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</si>
  <si>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</si>
  <si>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</si>
  <si>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</si>
  <si>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</si>
  <si>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</si>
  <si>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</si>
  <si>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</si>
  <si>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</si>
  <si>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</si>
  <si>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</si>
  <si>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</si>
  <si>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</si>
  <si>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</si>
  <si>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</si>
  <si>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</si>
  <si>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</si>
  <si>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</si>
  <si>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</si>
  <si>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</si>
  <si>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</si>
  <si>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</si>
  <si>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</si>
  <si>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</si>
  <si>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</si>
  <si>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</si>
  <si>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</si>
  <si>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</si>
  <si>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</si>
  <si>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</si>
  <si>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</si>
  <si>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</si>
  <si>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</si>
  <si>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</si>
  <si>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</si>
  <si>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</si>
  <si>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</si>
  <si>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</si>
  <si>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</si>
  <si>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</si>
  <si>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</si>
  <si>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</si>
  <si>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</si>
  <si>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</si>
  <si>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</si>
  <si>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</si>
  <si>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</si>
  <si>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</si>
  <si>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</si>
  <si>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</si>
  <si>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</si>
  <si>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</si>
  <si>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</si>
  <si>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</si>
  <si>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</si>
  <si>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</si>
  <si>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</si>
  <si>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</si>
  <si>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</si>
  <si>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</si>
  <si>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</si>
  <si>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</si>
  <si>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</si>
  <si>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</si>
  <si>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</si>
  <si>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</si>
  <si>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</si>
  <si>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</si>
  <si>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</si>
  <si>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</si>
  <si>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</si>
  <si>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</si>
  <si>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</si>
  <si>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</si>
  <si>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</si>
  <si>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</si>
  <si>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</si>
  <si>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</si>
  <si>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</si>
  <si>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</si>
  <si>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</si>
  <si>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</si>
  <si>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</si>
  <si>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</si>
  <si>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</si>
  <si>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</si>
  <si>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</si>
  <si>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</si>
  <si>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</si>
  <si>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</si>
  <si>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</si>
  <si>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</si>
  <si>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</si>
  <si>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</si>
  <si>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</si>
  <si>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</si>
  <si>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</si>
  <si>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</si>
  <si>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</si>
  <si>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</si>
  <si>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</si>
  <si>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</si>
  <si>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</si>
  <si>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</si>
  <si>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</si>
  <si>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</si>
  <si>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</si>
  <si>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</si>
  <si>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</si>
  <si>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</si>
  <si>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</si>
  <si>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</si>
  <si>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</si>
  <si>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</si>
  <si>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</si>
  <si>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</si>
  <si>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</si>
  <si>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</si>
  <si>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</si>
  <si>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</si>
  <si>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</si>
  <si>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</si>
  <si>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</si>
  <si>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</si>
  <si>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</si>
  <si>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</si>
  <si>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</si>
  <si>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</si>
  <si>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</si>
  <si>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</si>
  <si>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</si>
  <si>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</si>
  <si>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</si>
  <si>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</si>
  <si>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</si>
  <si>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</si>
  <si>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</si>
  <si>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</si>
  <si>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</si>
  <si>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</si>
  <si>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</si>
  <si>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</si>
  <si>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</si>
  <si>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</si>
  <si>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</si>
  <si>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</si>
  <si>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</si>
  <si>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</si>
  <si>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</si>
  <si>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</si>
  <si>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</si>
  <si>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</si>
  <si>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</si>
  <si>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</si>
  <si>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</si>
  <si>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</si>
  <si>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</si>
  <si>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</si>
  <si>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</si>
  <si>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</si>
  <si>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</si>
  <si>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</si>
  <si>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</si>
  <si>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</si>
  <si>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</si>
  <si>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</si>
  <si>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</si>
  <si>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</si>
  <si>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</si>
  <si>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</si>
  <si>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</si>
  <si>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</si>
  <si>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</si>
  <si>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</si>
  <si>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</si>
  <si>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</si>
  <si>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</si>
  <si>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</si>
  <si>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</si>
  <si>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</si>
  <si>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</si>
  <si>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</si>
  <si>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</si>
  <si>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</si>
  <si>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</si>
  <si>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</si>
  <si>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</si>
  <si>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</si>
  <si>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</si>
  <si>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</si>
  <si>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</si>
  <si>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</si>
  <si>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</si>
  <si>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</si>
  <si>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</si>
  <si>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</si>
  <si>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</si>
  <si>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</si>
  <si>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</si>
  <si>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</si>
  <si>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</si>
  <si>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</si>
  <si>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</si>
  <si>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</si>
  <si>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</si>
  <si>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</si>
  <si>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</si>
  <si>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</si>
  <si>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</si>
  <si>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</si>
  <si>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</si>
  <si>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</si>
  <si>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</si>
  <si>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</si>
  <si>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</si>
  <si>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</si>
  <si>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</si>
  <si>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</si>
  <si>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</si>
  <si>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</si>
  <si>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</si>
  <si>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</si>
  <si>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</si>
  <si>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</si>
  <si>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</si>
  <si>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</si>
  <si>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</si>
  <si>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</si>
  <si>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</si>
  <si>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</si>
  <si>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</si>
  <si>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</si>
  <si>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</si>
  <si>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</si>
  <si>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</si>
  <si>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</si>
  <si>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</si>
  <si>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</si>
  <si>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</si>
  <si>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</si>
  <si>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</si>
  <si>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</si>
  <si>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</si>
  <si>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</si>
  <si>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</si>
  <si>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</si>
  <si>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</si>
  <si>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</si>
  <si>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</si>
  <si>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</si>
  <si>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</si>
  <si>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</si>
  <si>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</si>
  <si>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</si>
  <si>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</si>
  <si>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</si>
  <si>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</si>
  <si>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</si>
  <si>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</si>
  <si>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</si>
  <si>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</si>
  <si>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</si>
  <si>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</si>
  <si>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</si>
  <si>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</si>
  <si>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</si>
  <si>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</si>
  <si>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</si>
  <si>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</si>
  <si>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</si>
  <si>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</si>
  <si>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</si>
  <si>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</si>
  <si>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</si>
  <si>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</si>
  <si>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</si>
  <si>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</si>
  <si>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</si>
  <si>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</si>
  <si>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</si>
  <si>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</si>
  <si>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</si>
  <si>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</si>
  <si>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</si>
  <si>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</si>
  <si>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</si>
  <si>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</si>
  <si>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</si>
  <si>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</si>
  <si>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</si>
  <si>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</si>
  <si>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</si>
  <si>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</si>
  <si>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</si>
  <si>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</si>
  <si>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</si>
  <si>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</si>
  <si>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</si>
  <si>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</si>
  <si>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</si>
  <si>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</si>
  <si>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</si>
  <si>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</si>
  <si>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</si>
  <si>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</si>
  <si>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</si>
  <si>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</si>
  <si>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</si>
  <si>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</si>
  <si>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</si>
  <si>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</si>
  <si>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</si>
  <si>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</si>
  <si>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</si>
  <si>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</si>
  <si>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</si>
  <si>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</si>
  <si>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</si>
  <si>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</si>
  <si>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</si>
  <si>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</si>
  <si>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</si>
  <si>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</si>
  <si>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</si>
  <si>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</si>
  <si>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</si>
  <si>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</si>
  <si>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</si>
  <si>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</si>
  <si>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</si>
  <si>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</si>
  <si>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</si>
  <si>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</si>
  <si>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</si>
  <si>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</si>
  <si>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</si>
  <si>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</si>
  <si>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</si>
  <si>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</si>
  <si>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</si>
  <si>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</si>
  <si>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</si>
  <si>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</si>
  <si>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</si>
  <si>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</si>
  <si>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</si>
  <si>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</si>
  <si>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</si>
  <si>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</si>
  <si>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</si>
  <si>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</si>
  <si>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</si>
  <si>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</si>
  <si>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</si>
  <si>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</si>
  <si>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</si>
  <si>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</si>
  <si>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</si>
  <si>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</si>
  <si>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</si>
  <si>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</si>
  <si>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</si>
  <si>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</si>
  <si>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</si>
  <si>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</si>
  <si>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</si>
  <si>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</si>
  <si>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</si>
  <si>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</si>
  <si>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</si>
  <si>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</si>
  <si>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</si>
  <si>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</si>
  <si>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</si>
  <si>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</si>
  <si>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</si>
  <si>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</si>
  <si>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</si>
  <si>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</si>
  <si>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</si>
  <si>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</si>
  <si>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</si>
  <si>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</si>
  <si>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</si>
  <si>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</si>
  <si>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</si>
  <si>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</si>
  <si>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</si>
  <si>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</si>
  <si>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</si>
  <si>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</si>
  <si>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</si>
  <si>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</si>
  <si>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</si>
  <si>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</si>
  <si>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</si>
  <si>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</si>
  <si>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</si>
  <si>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</si>
  <si>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</si>
  <si>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</si>
  <si>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</si>
  <si>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</si>
  <si>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</si>
  <si>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</si>
  <si>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</si>
  <si>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</si>
  <si>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</si>
  <si>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</si>
  <si>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</si>
  <si>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</si>
  <si>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</si>
  <si>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</si>
  <si>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</si>
  <si>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</si>
  <si>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</si>
  <si>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</si>
  <si>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</si>
  <si>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</si>
  <si>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</si>
  <si>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</si>
  <si>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</si>
  <si>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</si>
  <si>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</si>
  <si>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</si>
  <si>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</si>
  <si>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</si>
  <si>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</si>
  <si>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</si>
  <si>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</si>
  <si>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</si>
  <si>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</si>
  <si>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</si>
  <si>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</si>
  <si>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</si>
  <si>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</si>
  <si>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</si>
  <si>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</si>
  <si>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</si>
  <si>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</si>
  <si>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</si>
  <si>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</si>
  <si>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</si>
  <si>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</si>
  <si>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</si>
  <si>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</si>
  <si>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</si>
  <si>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</si>
  <si>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</si>
  <si>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</si>
  <si>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</si>
  <si>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</si>
  <si>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</si>
  <si>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</si>
  <si>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</si>
  <si>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</si>
  <si>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</si>
  <si>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</si>
  <si>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</si>
  <si>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</si>
  <si>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</si>
  <si>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</si>
  <si>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</si>
  <si>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</si>
  <si>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</si>
  <si>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</si>
  <si>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</si>
  <si>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</si>
  <si>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</si>
  <si>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</si>
  <si>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</si>
  <si>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</si>
  <si>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</si>
  <si>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</si>
  <si>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</si>
  <si>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</si>
  <si>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</si>
  <si>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</si>
  <si>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</si>
  <si>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</si>
  <si>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</si>
  <si>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</si>
  <si>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</si>
  <si>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</si>
  <si>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</si>
  <si>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</si>
  <si>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</si>
  <si>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</si>
  <si>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</si>
  <si>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</si>
  <si>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</si>
  <si>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</si>
  <si>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</si>
  <si>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</si>
  <si>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</si>
  <si>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</si>
  <si>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</si>
  <si>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</si>
  <si>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</si>
  <si>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</si>
  <si>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</si>
  <si>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</si>
  <si>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</si>
  <si>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</si>
  <si>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</si>
  <si>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</si>
  <si>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</si>
  <si>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</si>
  <si>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</si>
  <si>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</si>
  <si>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</si>
  <si>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</si>
  <si>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</si>
  <si>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</si>
  <si>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</si>
  <si>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</si>
  <si>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</si>
  <si>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</si>
  <si>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</si>
  <si>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</si>
  <si>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</si>
  <si>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</si>
  <si>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</si>
  <si>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</si>
  <si>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</si>
  <si>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</si>
  <si>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</si>
  <si>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</si>
  <si>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</si>
  <si>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</si>
  <si>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</si>
  <si>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</si>
  <si>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</si>
  <si>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</si>
  <si>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</si>
  <si>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</si>
  <si>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</si>
  <si>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</si>
  <si>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</si>
  <si>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</si>
  <si>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</si>
  <si>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</si>
  <si>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</si>
  <si>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</si>
  <si>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</si>
  <si>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</si>
  <si>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</si>
  <si>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</si>
  <si>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</si>
  <si>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</si>
  <si>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</si>
  <si>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</si>
  <si>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</si>
  <si>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</si>
  <si>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</si>
  <si>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</si>
  <si>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</si>
  <si>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</si>
  <si>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</si>
  <si>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</si>
  <si>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</si>
  <si>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</si>
  <si>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</si>
  <si>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</si>
  <si>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</si>
  <si>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</si>
  <si>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</si>
  <si>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</si>
  <si>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</si>
  <si>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</si>
  <si>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</si>
  <si>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</si>
  <si>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</si>
  <si>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</si>
  <si>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</si>
  <si>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</si>
  <si>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</si>
  <si>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</si>
  <si>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</si>
  <si>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</si>
  <si>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</si>
  <si>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</si>
  <si>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</si>
  <si>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</si>
  <si>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</si>
  <si>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</si>
  <si>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</si>
  <si>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</si>
  <si>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</si>
  <si>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</si>
  <si>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</si>
  <si>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</si>
  <si>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</si>
  <si>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</si>
  <si>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</si>
  <si>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</si>
  <si>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</si>
  <si>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</si>
  <si>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</si>
  <si>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</si>
  <si>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</si>
  <si>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</si>
  <si>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</si>
  <si>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</si>
  <si>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</si>
  <si>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</si>
  <si>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</si>
  <si>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</si>
  <si>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</si>
  <si>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</si>
  <si>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</si>
  <si>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</si>
  <si>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</si>
  <si>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</si>
  <si>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</si>
  <si>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</si>
  <si>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</si>
  <si>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</si>
  <si>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</si>
  <si>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</si>
  <si>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</si>
  <si>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</si>
  <si>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</si>
  <si>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</si>
  <si>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</si>
  <si>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</si>
  <si>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</si>
  <si>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</si>
  <si>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</si>
  <si>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</si>
  <si>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</si>
  <si>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</si>
  <si>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</si>
  <si>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</si>
  <si>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</si>
  <si>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</si>
  <si>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</si>
  <si>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</si>
  <si>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</si>
  <si>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</si>
  <si>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</si>
  <si>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</si>
  <si>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</si>
  <si>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</si>
  <si>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</si>
  <si>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</si>
  <si>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</si>
  <si>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</si>
  <si>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</si>
  <si>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</si>
  <si>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</si>
  <si>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</si>
  <si>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</si>
  <si>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</si>
  <si>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</si>
  <si>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</si>
  <si>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</si>
  <si>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</si>
  <si>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</si>
  <si>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</si>
  <si>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</si>
  <si>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</si>
  <si>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</si>
  <si>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</si>
  <si>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</si>
  <si>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</si>
  <si>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</si>
  <si>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</si>
  <si>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</si>
  <si>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</si>
  <si>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</si>
  <si>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</si>
  <si>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</si>
  <si>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</si>
  <si>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</si>
  <si>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</si>
  <si>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</si>
  <si>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</si>
  <si>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</si>
  <si>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</si>
  <si>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</si>
  <si>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</si>
  <si>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</si>
  <si>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</si>
  <si>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</si>
  <si>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</si>
  <si>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</si>
  <si>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</si>
  <si>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</si>
  <si>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</si>
  <si>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</si>
  <si>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</si>
  <si>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</si>
  <si>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</si>
  <si>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</si>
  <si>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</si>
  <si>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</si>
  <si>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</si>
  <si>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</si>
  <si>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</si>
  <si>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</si>
  <si>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</si>
  <si>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</si>
  <si>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</si>
  <si>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</si>
  <si>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</si>
  <si>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</si>
  <si>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</si>
  <si>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</si>
  <si>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</si>
  <si>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</si>
  <si>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</si>
  <si>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</si>
  <si>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</si>
  <si>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</si>
  <si>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</si>
  <si>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</si>
  <si>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</si>
  <si>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</si>
  <si>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</si>
  <si>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</si>
  <si>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</si>
  <si>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</si>
  <si>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</si>
  <si>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</si>
  <si>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</si>
  <si>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</si>
  <si>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</si>
  <si>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</si>
  <si>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</si>
  <si>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</si>
  <si>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</si>
  <si>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</si>
  <si>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</si>
  <si>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</si>
  <si>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</si>
  <si>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</si>
  <si>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</si>
  <si>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</si>
  <si>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</si>
  <si>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</si>
  <si>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</si>
  <si>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</si>
  <si>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</si>
  <si>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</si>
  <si>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</si>
  <si>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</si>
  <si>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</si>
  <si>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</si>
  <si>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</si>
  <si>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</si>
  <si>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</si>
  <si>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</si>
  <si>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</si>
  <si>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</si>
  <si>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</si>
  <si>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</si>
  <si>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</si>
  <si>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</si>
  <si>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</si>
  <si>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</si>
  <si>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</si>
  <si>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</si>
  <si>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</si>
  <si>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</si>
  <si>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</si>
  <si>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</si>
  <si>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</si>
  <si>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</si>
  <si>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</si>
  <si>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</si>
  <si>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</si>
  <si>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</si>
  <si>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</si>
  <si>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</si>
  <si>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</si>
  <si>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</si>
  <si>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</si>
  <si>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</si>
  <si>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</si>
  <si>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</si>
  <si>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</si>
  <si>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</si>
  <si>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</si>
  <si>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</si>
  <si>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</si>
  <si>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</si>
  <si>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</si>
  <si>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</si>
  <si>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</si>
  <si>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</si>
  <si>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</si>
  <si>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</si>
  <si>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</si>
  <si>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</si>
  <si>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</si>
  <si>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</si>
  <si>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</si>
  <si>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</si>
  <si>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</si>
  <si>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</si>
  <si>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</si>
  <si>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</si>
  <si>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</si>
  <si>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</si>
  <si>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</si>
  <si>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</si>
  <si>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</si>
  <si>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</si>
  <si>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</si>
  <si>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</si>
  <si>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</si>
  <si>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</si>
  <si>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</si>
  <si>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</si>
  <si>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</si>
  <si>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</si>
  <si>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</si>
  <si>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</si>
  <si>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</si>
  <si>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</si>
  <si>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</si>
  <si>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</si>
  <si>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</si>
  <si>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</si>
  <si>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</si>
  <si>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</si>
  <si>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</si>
  <si>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</si>
  <si>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</si>
  <si>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</si>
  <si>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</si>
  <si>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</si>
  <si>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</si>
  <si>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</si>
  <si>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</si>
  <si>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</si>
  <si>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</si>
  <si>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</si>
  <si>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</si>
  <si>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</si>
  <si>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</si>
  <si>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</si>
  <si>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</si>
  <si>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</si>
  <si>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</si>
  <si>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</si>
  <si>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</si>
  <si>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</si>
  <si>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</si>
  <si>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</si>
  <si>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</si>
  <si>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</si>
  <si>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</si>
  <si>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</si>
  <si>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</si>
  <si>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</si>
  <si>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</si>
  <si>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</si>
  <si>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</si>
  <si>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</si>
  <si>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</si>
  <si>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</si>
  <si>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</si>
  <si>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</si>
  <si>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</si>
  <si>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</si>
  <si>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</si>
  <si>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</si>
  <si>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</si>
  <si>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</si>
  <si>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</si>
  <si>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</si>
  <si>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</si>
  <si>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</si>
  <si>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</si>
  <si>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</si>
  <si>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</si>
  <si>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</si>
  <si>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</si>
  <si>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</si>
  <si>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</si>
  <si>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</si>
  <si>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</si>
  <si>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</si>
  <si>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</si>
  <si>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</si>
  <si>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</si>
  <si>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</si>
  <si>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</si>
  <si>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</si>
  <si>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</si>
  <si>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</si>
  <si>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</si>
  <si>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</si>
  <si>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</si>
  <si>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</si>
  <si>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</si>
  <si>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</si>
  <si>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</si>
  <si>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</si>
  <si>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</si>
  <si>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</si>
  <si>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</si>
  <si>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</si>
  <si>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</si>
  <si>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</si>
  <si>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</si>
  <si>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</si>
  <si>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</si>
  <si>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</si>
  <si>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</si>
  <si>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</si>
  <si>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</si>
  <si>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</si>
  <si>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</si>
  <si>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</si>
  <si>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</si>
  <si>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</si>
  <si>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</si>
  <si>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</si>
  <si>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</si>
  <si>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</si>
  <si>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</si>
  <si>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</si>
  <si>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</si>
  <si>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</si>
  <si>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</si>
  <si>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</si>
  <si>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</si>
  <si>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</si>
  <si>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</si>
  <si>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</si>
  <si>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</si>
  <si>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</si>
  <si>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</si>
  <si>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</si>
  <si>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</si>
  <si>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</si>
  <si>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</si>
  <si>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</si>
  <si>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</si>
  <si>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</si>
  <si>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</si>
  <si>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</si>
  <si>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</si>
  <si>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</si>
  <si>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</si>
  <si>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</si>
  <si>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</si>
  <si>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</si>
  <si>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</si>
  <si>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</si>
  <si>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</si>
  <si>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</si>
  <si>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</si>
  <si>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</si>
  <si>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</si>
  <si>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</si>
  <si>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</si>
  <si>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</si>
  <si>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</si>
  <si>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</si>
  <si>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</si>
  <si>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</si>
  <si>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</si>
  <si>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</si>
  <si>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</si>
  <si>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</si>
  <si>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</si>
  <si>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</si>
  <si>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</si>
  <si>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</si>
  <si>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</si>
  <si>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</si>
  <si>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</si>
  <si>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</si>
  <si>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</si>
  <si>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</si>
  <si>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</si>
  <si>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</si>
  <si>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</si>
  <si>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</si>
  <si>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</si>
  <si>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</si>
  <si>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</si>
  <si>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</si>
  <si>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</si>
  <si>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</si>
  <si>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</si>
  <si>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</si>
  <si>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</si>
  <si>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</si>
  <si>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</si>
  <si>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</si>
  <si>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</si>
  <si>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</si>
  <si>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</si>
  <si>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</si>
  <si>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</si>
  <si>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</si>
  <si>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</si>
  <si>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</si>
  <si>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</si>
  <si>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</si>
  <si>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</si>
  <si>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</si>
  <si>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</si>
  <si>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</si>
  <si>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</si>
  <si>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</si>
  <si>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</si>
  <si>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</si>
  <si>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</si>
  <si>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</si>
  <si>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</si>
  <si>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</si>
  <si>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</si>
  <si>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</si>
  <si>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</si>
  <si>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</si>
  <si>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</si>
  <si>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</si>
  <si>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</si>
  <si>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</si>
  <si>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</si>
  <si>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</si>
  <si>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</si>
  <si>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</si>
  <si>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</si>
  <si>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</si>
  <si>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</si>
  <si>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</si>
  <si>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</si>
  <si>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</si>
  <si>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</si>
  <si>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</si>
  <si>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</si>
  <si>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</si>
  <si>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</si>
  <si>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</si>
  <si>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</si>
  <si>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</si>
  <si>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</si>
  <si>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</si>
  <si>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</si>
  <si>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</si>
  <si>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</si>
  <si>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</si>
  <si>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</si>
  <si>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</si>
  <si>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</si>
  <si>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</si>
  <si>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</si>
  <si>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</si>
  <si>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</si>
  <si>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</si>
  <si>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</si>
  <si>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</si>
  <si>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</si>
  <si>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</si>
  <si>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</si>
  <si>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</si>
  <si>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</si>
  <si>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</si>
  <si>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</si>
  <si>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</si>
  <si>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</si>
  <si>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</si>
  <si>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</si>
  <si>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</si>
  <si>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</si>
  <si>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</si>
  <si>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</si>
  <si>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</si>
  <si>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</si>
  <si>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</si>
  <si>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</si>
  <si>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</si>
  <si>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</si>
  <si>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</si>
  <si>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</si>
  <si>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</si>
  <si>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</si>
  <si>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</si>
  <si>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</si>
  <si>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</si>
  <si>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</si>
  <si>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</si>
  <si>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</si>
  <si>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</si>
  <si>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</si>
  <si>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</si>
  <si>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</si>
  <si>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</si>
  <si>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</si>
  <si>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</si>
  <si>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</si>
  <si>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</si>
  <si>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</si>
  <si>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</si>
  <si>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</si>
  <si>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</si>
  <si>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</si>
  <si>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</si>
  <si>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</si>
  <si>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</si>
  <si>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</si>
  <si>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</si>
  <si>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</si>
  <si>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</si>
  <si>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</si>
  <si>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</si>
  <si>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</si>
  <si>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</si>
  <si>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</si>
  <si>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</si>
  <si>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</si>
  <si>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</si>
  <si>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</si>
  <si>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</si>
  <si>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</si>
  <si>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</si>
  <si>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</si>
  <si>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</si>
  <si>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</si>
  <si>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</si>
  <si>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</si>
  <si>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</si>
  <si>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</si>
  <si>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</si>
  <si>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</si>
  <si>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</si>
  <si>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</si>
  <si>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</si>
  <si>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</si>
  <si>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</si>
  <si>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</si>
  <si>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</si>
  <si>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</si>
  <si>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</si>
  <si>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</si>
  <si>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</si>
  <si>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</si>
  <si>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</si>
  <si>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</si>
  <si>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</si>
  <si>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</si>
  <si>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</si>
  <si>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</si>
  <si>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</si>
  <si>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</si>
  <si>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</si>
  <si>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</si>
  <si>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</si>
  <si>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</si>
  <si>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</si>
  <si>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</si>
  <si>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</si>
  <si>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</si>
  <si>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</si>
  <si>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</si>
  <si>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</si>
  <si>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</si>
  <si>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</si>
  <si>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</si>
  <si>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</si>
  <si>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</si>
  <si>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</si>
  <si>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</si>
  <si>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</si>
  <si>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</si>
  <si>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</si>
  <si>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</si>
  <si>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</si>
  <si>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</si>
  <si>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</si>
  <si>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</si>
  <si>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</si>
  <si>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</si>
  <si>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</si>
  <si>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</si>
  <si>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</si>
  <si>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</si>
  <si>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</si>
  <si>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</si>
  <si>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</si>
  <si>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</si>
  <si>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</si>
  <si>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</si>
  <si>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</si>
  <si>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</si>
  <si>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</si>
  <si>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</si>
  <si>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</si>
  <si>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</si>
  <si>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</si>
  <si>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</si>
  <si>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</si>
  <si>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</si>
  <si>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</si>
  <si>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</si>
  <si>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</si>
  <si>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</si>
  <si>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</si>
  <si>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</si>
  <si>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</si>
  <si>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</si>
  <si>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</si>
  <si>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</si>
  <si>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</si>
  <si>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</si>
  <si>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</si>
  <si>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</si>
  <si>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</si>
  <si>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</si>
  <si>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</si>
  <si>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</si>
  <si>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</si>
  <si>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</si>
  <si>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</si>
  <si>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</si>
  <si>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</si>
  <si>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</si>
  <si>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</si>
  <si>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</si>
  <si>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</si>
  <si>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</si>
  <si>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</si>
  <si>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</si>
  <si>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</si>
  <si>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</si>
  <si>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</si>
  <si>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</si>
  <si>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</si>
  <si>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</si>
  <si>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</si>
  <si>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</si>
  <si>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</si>
  <si>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</si>
  <si>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</si>
  <si>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</si>
  <si>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</si>
  <si>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</si>
  <si>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</si>
  <si>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</si>
  <si>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</si>
  <si>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</si>
  <si>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</si>
  <si>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</si>
  <si>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</si>
  <si>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</si>
  <si>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</si>
  <si>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</si>
  <si>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</si>
  <si>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</si>
  <si>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</si>
  <si>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</si>
  <si>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</si>
  <si>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</si>
  <si>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</si>
  <si>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</si>
  <si>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</si>
  <si>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</si>
  <si>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</si>
  <si>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</si>
  <si>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</si>
  <si>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</si>
  <si>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</si>
  <si>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</si>
  <si>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</si>
  <si>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</si>
  <si>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</si>
  <si>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</si>
  <si>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</si>
  <si>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</si>
  <si>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</si>
  <si>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</si>
  <si>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</si>
  <si>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</si>
  <si>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</si>
  <si>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</si>
  <si>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</si>
  <si>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</si>
  <si>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</si>
  <si>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</si>
  <si>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</si>
  <si>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</si>
  <si>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</si>
  <si>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</si>
  <si>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</si>
  <si>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</si>
  <si>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</si>
  <si>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</si>
  <si>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</si>
  <si>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</si>
  <si>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</si>
  <si>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</si>
  <si>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</si>
  <si>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</si>
  <si>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</si>
  <si>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</si>
  <si>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</si>
  <si>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</si>
  <si>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</si>
  <si>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</si>
  <si>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</si>
  <si>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</si>
  <si>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</si>
  <si>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</si>
  <si>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</si>
  <si>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</si>
  <si>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</si>
  <si>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</si>
  <si>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</si>
  <si>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</si>
  <si>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</si>
  <si>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</si>
  <si>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</si>
  <si>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</si>
  <si>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</si>
  <si>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</si>
  <si>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</si>
  <si>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</si>
  <si>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</si>
  <si>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</si>
  <si>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</si>
  <si>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</si>
  <si>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</si>
  <si>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</si>
  <si>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</si>
  <si>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</si>
  <si>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</si>
  <si>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</si>
  <si>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</si>
  <si>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</si>
  <si>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</si>
  <si>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</si>
  <si>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</si>
  <si>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</si>
  <si>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</si>
  <si>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</si>
  <si>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</si>
  <si>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</si>
  <si>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</si>
  <si>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</si>
  <si>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</si>
  <si>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</si>
  <si>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</si>
  <si>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</si>
  <si>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</si>
  <si>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</si>
  <si>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</si>
  <si>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</si>
  <si>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</si>
  <si>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</si>
  <si>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</si>
  <si>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</si>
  <si>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</si>
  <si>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</si>
  <si>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</si>
  <si>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</si>
  <si>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</si>
  <si>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</si>
  <si>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</si>
  <si>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</si>
  <si>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</si>
  <si>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</si>
  <si>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</si>
  <si>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</si>
  <si>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</si>
  <si>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</si>
  <si>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</si>
  <si>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</si>
  <si>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</si>
  <si>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</si>
  <si>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</si>
  <si>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</si>
  <si>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</si>
  <si>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</si>
  <si>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</si>
  <si>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</si>
  <si>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</si>
  <si>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</si>
  <si>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</si>
  <si>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</si>
  <si>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</si>
  <si>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</si>
  <si>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</si>
  <si>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</si>
  <si>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</si>
  <si>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</si>
  <si>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</si>
  <si>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</si>
  <si>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</si>
  <si>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</si>
  <si>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</si>
  <si>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</si>
  <si>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</si>
  <si>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</si>
  <si>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</si>
  <si>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</si>
  <si>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</si>
  <si>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</si>
  <si>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</si>
  <si>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</si>
  <si>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</si>
  <si>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</si>
  <si>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</si>
  <si>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</si>
  <si>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</si>
  <si>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</si>
  <si>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</si>
  <si>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</si>
  <si>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</si>
  <si>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</si>
  <si>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</si>
  <si>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</si>
  <si>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</si>
  <si>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</si>
  <si>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</si>
  <si>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</si>
  <si>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</si>
  <si>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</si>
  <si>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</si>
  <si>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</si>
  <si>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</si>
  <si>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</si>
  <si>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</si>
  <si>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</si>
  <si>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</si>
  <si>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</si>
  <si>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</si>
  <si>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</si>
  <si>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</si>
  <si>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</si>
  <si>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</si>
  <si>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</si>
  <si>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</si>
  <si>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</si>
  <si>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</si>
  <si>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</si>
  <si>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</si>
  <si>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</si>
  <si>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</si>
  <si>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</si>
  <si>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</si>
  <si>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</si>
  <si>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</si>
  <si>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</si>
  <si>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</si>
  <si>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</si>
  <si>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</si>
  <si>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</si>
  <si>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</si>
  <si>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</si>
  <si>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</si>
  <si>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</si>
  <si>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</si>
  <si>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</si>
  <si>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</si>
  <si>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</si>
  <si>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</si>
  <si>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</si>
  <si>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</si>
  <si>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</si>
  <si>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</si>
  <si>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</si>
  <si>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</si>
  <si>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</si>
  <si>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</si>
  <si>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</si>
  <si>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</si>
  <si>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</si>
  <si>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</si>
  <si>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</si>
  <si>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</si>
  <si>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</si>
  <si>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</si>
  <si>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</si>
  <si>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</si>
  <si>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</si>
  <si>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</si>
  <si>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</si>
  <si>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</si>
  <si>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</si>
  <si>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</si>
  <si>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</si>
  <si>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</si>
  <si>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</si>
  <si>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</si>
  <si>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</si>
  <si>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</si>
  <si>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</si>
  <si>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</si>
  <si>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</si>
  <si>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</si>
  <si>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</si>
  <si>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</si>
  <si>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</si>
  <si>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</si>
  <si>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</si>
  <si>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</si>
  <si>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</si>
  <si>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</si>
  <si>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</si>
  <si>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</si>
  <si>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</si>
  <si>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</si>
  <si>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</si>
  <si>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</si>
  <si>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</si>
  <si>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</si>
  <si>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</si>
  <si>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</si>
  <si>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</si>
  <si>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</si>
  <si>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</si>
  <si>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</si>
  <si>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</si>
  <si>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</si>
  <si>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</si>
  <si>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</si>
  <si>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</si>
  <si>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</si>
  <si>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</si>
  <si>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</si>
  <si>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</si>
  <si>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</si>
  <si>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</si>
  <si>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</si>
  <si>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</si>
  <si>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</si>
  <si>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</si>
  <si>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</si>
  <si>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</si>
  <si>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</si>
  <si>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</si>
  <si>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</si>
  <si>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</si>
  <si>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</si>
  <si>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</si>
  <si>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</si>
  <si>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</si>
  <si>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</si>
  <si>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</si>
  <si>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</si>
  <si>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</si>
  <si>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</si>
  <si>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</si>
  <si>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</si>
  <si>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</si>
  <si>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</si>
  <si>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</si>
  <si>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</si>
  <si>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</si>
  <si>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</si>
  <si>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</si>
  <si>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</si>
  <si>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</si>
  <si>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</si>
  <si>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</si>
  <si>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</si>
  <si>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</si>
  <si>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</si>
  <si>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</si>
  <si>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</si>
  <si>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</si>
  <si>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</si>
  <si>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</si>
  <si>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</si>
  <si>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</si>
  <si>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</si>
  <si>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</si>
  <si>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</si>
  <si>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</si>
  <si>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</si>
  <si>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</si>
  <si>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</si>
  <si>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</si>
  <si>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</si>
  <si>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</si>
  <si>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</si>
  <si>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</si>
  <si>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</si>
  <si>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</si>
  <si>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</si>
  <si>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</si>
  <si>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</si>
  <si>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</si>
  <si>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</si>
  <si>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</si>
  <si>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</si>
  <si>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</si>
  <si>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</si>
  <si>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</si>
  <si>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</si>
  <si>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</si>
  <si>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</si>
  <si>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</si>
  <si>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</si>
  <si>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</si>
  <si>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</si>
  <si>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</si>
  <si>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</si>
  <si>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</si>
  <si>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</si>
  <si>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</si>
  <si>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</si>
  <si>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</si>
  <si>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</si>
  <si>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</si>
  <si>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</si>
  <si>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</si>
  <si>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</si>
  <si>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</si>
  <si>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</si>
  <si>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</si>
  <si>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</si>
  <si>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</si>
  <si>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</si>
  <si>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</si>
  <si>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</si>
  <si>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</si>
  <si>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</si>
  <si>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</si>
  <si>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</si>
  <si>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</si>
  <si>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</si>
  <si>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</si>
  <si>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</si>
  <si>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</si>
  <si>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</si>
  <si>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</si>
  <si>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</si>
  <si>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</si>
  <si>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</si>
  <si>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</si>
  <si>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</si>
  <si>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</si>
  <si>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</si>
  <si>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</si>
  <si>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</si>
  <si>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</si>
  <si>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</si>
  <si>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</si>
  <si>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</si>
  <si>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</si>
  <si>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</si>
  <si>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</si>
  <si>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</si>
  <si>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</si>
  <si>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</si>
  <si>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</si>
  <si>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</si>
  <si>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</si>
  <si>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</si>
  <si>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</si>
  <si>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</si>
  <si>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</si>
  <si>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</si>
  <si>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</si>
  <si>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</si>
  <si>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</si>
  <si>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</si>
  <si>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</si>
  <si>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</si>
  <si>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</si>
  <si>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</si>
  <si>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</si>
  <si>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</si>
  <si>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</si>
  <si>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</si>
  <si>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</si>
  <si>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</si>
  <si>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</si>
  <si>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</si>
  <si>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</si>
  <si>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</si>
  <si>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</si>
  <si>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</si>
  <si>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</si>
  <si>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</si>
  <si>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</si>
  <si>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</si>
  <si>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</si>
  <si>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</si>
  <si>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</si>
  <si>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</si>
  <si>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</si>
  <si>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</si>
  <si>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</si>
  <si>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</si>
  <si>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</si>
  <si>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</si>
  <si>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</si>
  <si>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</si>
  <si>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</si>
  <si>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</si>
  <si>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</si>
  <si>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</si>
  <si>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</si>
  <si>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</si>
  <si>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</si>
  <si>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</si>
  <si>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</si>
  <si>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</si>
  <si>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</si>
  <si>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</si>
  <si>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</si>
  <si>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</si>
  <si>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</si>
  <si>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</si>
  <si>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</si>
  <si>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</si>
  <si>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</si>
  <si>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</si>
  <si>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</si>
  <si>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</si>
  <si>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</si>
  <si>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</si>
  <si>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</si>
  <si>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</si>
  <si>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</si>
  <si>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</si>
  <si>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</si>
  <si>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</si>
  <si>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</si>
  <si>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</si>
  <si>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</si>
  <si>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</si>
  <si>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</si>
  <si>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</si>
  <si>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</si>
  <si>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</si>
  <si>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</si>
  <si>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</si>
  <si>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</si>
  <si>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</si>
  <si>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</si>
  <si>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</si>
  <si>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</si>
  <si>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</si>
  <si>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</si>
  <si>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</si>
  <si>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</si>
  <si>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</si>
  <si>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</si>
  <si>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</si>
  <si>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</si>
  <si>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</si>
  <si>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</si>
  <si>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</si>
  <si>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</si>
  <si>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</si>
  <si>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</si>
  <si>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</si>
  <si>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</si>
  <si>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</si>
  <si>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</si>
  <si>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</si>
  <si>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</si>
  <si>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</si>
  <si>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</si>
  <si>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</si>
  <si>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</si>
  <si>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</si>
  <si>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</si>
  <si>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</si>
  <si>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</si>
  <si>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</si>
  <si>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</si>
  <si>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</si>
  <si>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</si>
  <si>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</si>
  <si>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</si>
  <si>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</si>
  <si>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</si>
  <si>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</si>
  <si>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</si>
  <si>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</si>
  <si>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</si>
  <si>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</si>
  <si>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</si>
  <si>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</si>
  <si>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</si>
  <si>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</si>
  <si>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</si>
  <si>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</si>
  <si>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</si>
  <si>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</si>
  <si>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</si>
  <si>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</si>
  <si>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</si>
  <si>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</si>
  <si>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</si>
  <si>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</si>
  <si>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</si>
  <si>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</si>
  <si>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</si>
  <si>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</si>
  <si>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</si>
  <si>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</si>
  <si>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</si>
  <si>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</si>
  <si>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</si>
  <si>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</si>
  <si>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</si>
  <si>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</si>
  <si>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</si>
  <si>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</si>
  <si>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</si>
  <si>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</si>
  <si>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</si>
  <si>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</si>
  <si>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</si>
  <si>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</si>
  <si>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</si>
  <si>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</si>
  <si>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</si>
  <si>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</si>
  <si>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</si>
  <si>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</si>
  <si>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</si>
  <si>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</si>
  <si>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</si>
  <si>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</si>
  <si>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</si>
  <si>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</si>
  <si>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</si>
  <si>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</si>
  <si>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</si>
  <si>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</si>
  <si>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</si>
  <si>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</si>
  <si>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</si>
  <si>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</si>
  <si>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</si>
  <si>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</si>
  <si>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</si>
  <si>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</si>
  <si>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</si>
  <si>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</si>
  <si>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</si>
  <si>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</si>
  <si>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</si>
  <si>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</si>
  <si>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</si>
  <si>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</si>
  <si>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</si>
  <si>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</si>
  <si>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</si>
  <si>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</si>
  <si>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</si>
  <si>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</si>
  <si>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</si>
  <si>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</si>
  <si>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</si>
  <si>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</si>
  <si>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</si>
  <si>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</si>
  <si>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</si>
  <si>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</si>
  <si>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</si>
  <si>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</si>
  <si>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</si>
  <si>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</si>
  <si>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</si>
  <si>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</si>
  <si>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</si>
  <si>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</si>
  <si>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</si>
  <si>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</si>
  <si>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</si>
  <si>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</si>
  <si>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</si>
  <si>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</si>
  <si>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</si>
  <si>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</si>
  <si>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</si>
  <si>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</si>
  <si>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</si>
  <si>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</si>
  <si>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</si>
  <si>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</si>
  <si>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</si>
  <si>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</si>
  <si>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</si>
  <si>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</si>
  <si>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</si>
  <si>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</si>
  <si>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</si>
  <si>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</si>
  <si>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</si>
  <si>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</si>
  <si>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</si>
  <si>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</si>
  <si>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</si>
  <si>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</si>
  <si>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</si>
  <si>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</si>
  <si>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</si>
  <si>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</si>
  <si>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</si>
  <si>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</si>
  <si>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</si>
  <si>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</si>
  <si>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</si>
  <si>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</si>
  <si>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</si>
  <si>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</si>
  <si>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</si>
  <si>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</si>
  <si>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</si>
  <si>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</si>
  <si>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</si>
  <si>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</si>
  <si>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</si>
  <si>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</si>
  <si>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</si>
  <si>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</si>
  <si>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</si>
  <si>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</si>
  <si>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</si>
  <si>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</si>
  <si>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</si>
  <si>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</si>
  <si>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</si>
  <si>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</si>
  <si>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</si>
  <si>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</si>
  <si>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</si>
  <si>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</si>
  <si>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</si>
  <si>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</si>
  <si>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</si>
  <si>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</si>
  <si>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</si>
  <si>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</si>
  <si>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</si>
  <si>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</si>
  <si>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</si>
  <si>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</si>
  <si>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</si>
  <si>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</si>
  <si>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</si>
  <si>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</si>
  <si>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</si>
  <si>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</si>
  <si>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</si>
  <si>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</si>
  <si>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</si>
  <si>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</si>
  <si>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</si>
  <si>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</si>
  <si>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</si>
  <si>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</si>
  <si>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</si>
  <si>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</si>
  <si>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</si>
  <si>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</si>
  <si>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</si>
  <si>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</si>
  <si>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</si>
  <si>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</si>
  <si>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</si>
  <si>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</si>
  <si>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</si>
  <si>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</si>
  <si>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</si>
  <si>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</si>
  <si>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</si>
  <si>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</si>
  <si>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</si>
  <si>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</si>
  <si>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</si>
  <si>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</si>
  <si>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</si>
  <si>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</si>
  <si>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</si>
  <si>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</si>
  <si>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</si>
  <si>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</si>
  <si>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</si>
  <si>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</si>
  <si>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</si>
  <si>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</si>
  <si>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</si>
  <si>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</si>
  <si>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</si>
  <si>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</si>
  <si>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</si>
  <si>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</si>
  <si>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</si>
  <si>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</si>
  <si>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</si>
  <si>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</si>
  <si>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</si>
  <si>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</si>
  <si>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</si>
  <si>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</si>
  <si>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</si>
  <si>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</si>
  <si>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</si>
  <si>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</si>
  <si>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</si>
  <si>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</si>
  <si>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</si>
  <si>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</si>
  <si>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</si>
  <si>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</si>
  <si>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</si>
  <si>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</si>
  <si>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</si>
  <si>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</si>
  <si>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</si>
  <si>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</si>
  <si>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</si>
  <si>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</si>
  <si>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</si>
  <si>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</si>
  <si>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</si>
  <si>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</si>
  <si>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</si>
  <si>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</si>
  <si>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</si>
  <si>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</si>
  <si>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</si>
  <si>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</si>
  <si>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</si>
  <si>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</si>
  <si>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</si>
  <si>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</si>
  <si>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</si>
  <si>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</si>
  <si>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</si>
  <si>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</si>
  <si>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</si>
  <si>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</si>
  <si>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</si>
  <si>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</si>
  <si>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</si>
  <si>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</si>
  <si>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</si>
  <si>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</si>
  <si>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</si>
  <si>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</si>
  <si>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</si>
  <si>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</si>
  <si>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</si>
  <si>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</si>
  <si>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</si>
  <si>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</si>
  <si>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</si>
  <si>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</si>
  <si>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</si>
  <si>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</si>
  <si>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</si>
  <si>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</si>
  <si>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</si>
  <si>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</si>
  <si>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</si>
  <si>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</si>
  <si>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</si>
  <si>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</si>
  <si>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</si>
  <si>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</si>
  <si>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</si>
  <si>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</si>
  <si>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</si>
  <si>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</si>
  <si>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</si>
  <si>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</si>
  <si>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</si>
  <si>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</si>
  <si>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</si>
  <si>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</si>
  <si>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</si>
  <si>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</si>
  <si>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</si>
  <si>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</si>
  <si>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</si>
  <si>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</si>
  <si>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</si>
  <si>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</si>
  <si>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</si>
  <si>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</si>
  <si>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</si>
  <si>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</si>
  <si>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</si>
  <si>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</si>
  <si>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</si>
  <si>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</si>
  <si>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</si>
  <si>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</si>
  <si>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</si>
  <si>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</si>
  <si>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</si>
  <si>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</si>
  <si>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</si>
  <si>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</si>
  <si>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</si>
  <si>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</si>
  <si>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</si>
  <si>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</si>
  <si>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</si>
  <si>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</si>
  <si>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</si>
  <si>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</si>
  <si>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</si>
  <si>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</si>
  <si>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</si>
  <si>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</si>
  <si>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</si>
  <si>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</si>
  <si>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</si>
  <si>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</si>
  <si>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</si>
  <si>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</si>
  <si>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</si>
  <si>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</si>
  <si>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</si>
  <si>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</si>
  <si>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</si>
  <si>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</si>
  <si>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</si>
  <si>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</si>
  <si>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</si>
  <si>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</si>
  <si>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</si>
  <si>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</si>
  <si>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</si>
  <si>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</si>
  <si>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</si>
  <si>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</si>
  <si>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</si>
  <si>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</si>
  <si>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</si>
  <si>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</si>
  <si>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</si>
  <si>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</si>
  <si>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</si>
  <si>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</si>
  <si>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</si>
  <si>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</si>
  <si>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</si>
  <si>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</si>
  <si>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</si>
  <si>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</si>
  <si>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</si>
  <si>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</si>
  <si>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</si>
  <si>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</si>
  <si>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</si>
  <si>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</si>
  <si>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</si>
  <si>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</si>
  <si>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</si>
  <si>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</si>
  <si>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</si>
  <si>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</si>
  <si>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</si>
  <si>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</si>
  <si>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</si>
  <si>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</si>
  <si>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</si>
  <si>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</si>
  <si>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</si>
  <si>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</si>
  <si>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</si>
  <si>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</si>
  <si>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</si>
  <si>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</si>
  <si>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</si>
  <si>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</si>
  <si>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</si>
  <si>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</si>
  <si>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</si>
  <si>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</si>
  <si>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</si>
  <si>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</si>
  <si>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</si>
  <si>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</si>
  <si>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</si>
  <si>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</si>
  <si>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</si>
  <si>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</si>
  <si>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</si>
  <si>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</si>
  <si>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</si>
  <si>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</si>
  <si>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</si>
  <si>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</si>
  <si>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</si>
  <si>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</si>
  <si>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</si>
  <si>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</si>
  <si>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</si>
  <si>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</si>
  <si>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</si>
  <si>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</si>
  <si>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</si>
  <si>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</si>
  <si>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</si>
  <si>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</si>
  <si>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</si>
  <si>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</si>
  <si>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</si>
  <si>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</si>
  <si>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</si>
  <si>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</si>
  <si>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</si>
  <si>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</si>
  <si>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</si>
  <si>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</si>
  <si>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</si>
  <si>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</si>
  <si>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</si>
  <si>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</si>
  <si>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</si>
  <si>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</si>
  <si>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</si>
  <si>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</si>
  <si>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</si>
  <si>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</si>
  <si>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</si>
  <si>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</si>
  <si>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</si>
  <si>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</si>
  <si>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</si>
  <si>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</si>
  <si>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</si>
  <si>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</si>
  <si>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</si>
  <si>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</si>
  <si>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</si>
  <si>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</si>
  <si>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</si>
  <si>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</si>
  <si>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</si>
  <si>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</si>
  <si>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</si>
  <si>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</si>
  <si>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</si>
  <si>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</si>
  <si>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</si>
  <si>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</si>
  <si>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</si>
  <si>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</si>
  <si>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</si>
  <si>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</si>
  <si>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</si>
  <si>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</si>
  <si>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</si>
  <si>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</si>
  <si>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</si>
  <si>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</si>
  <si>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</si>
  <si>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</si>
  <si>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</si>
  <si>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</si>
  <si>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</si>
  <si>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</si>
  <si>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</si>
  <si>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</si>
  <si>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</si>
  <si>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</si>
  <si>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</si>
  <si>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</si>
  <si>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</si>
  <si>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</si>
  <si>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</si>
  <si>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</si>
  <si>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</si>
  <si>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</si>
  <si>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</si>
  <si>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</si>
  <si>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</si>
  <si>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</si>
  <si>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</si>
  <si>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</si>
  <si>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</si>
  <si>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</si>
  <si>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</si>
  <si>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</si>
  <si>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</si>
  <si>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</si>
  <si>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</si>
  <si>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</si>
  <si>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</si>
  <si>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</si>
  <si>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</si>
  <si>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</si>
  <si>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</si>
  <si>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</si>
  <si>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</si>
  <si>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</si>
  <si>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</si>
  <si>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</si>
  <si>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</si>
  <si>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</si>
  <si>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</si>
  <si>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</si>
  <si>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</si>
  <si>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</si>
  <si>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</si>
  <si>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</si>
  <si>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</si>
  <si>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</si>
  <si>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</si>
  <si>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</si>
  <si>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</si>
  <si>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</si>
  <si>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</si>
  <si>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</si>
  <si>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</si>
  <si>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</si>
  <si>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</si>
  <si>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</si>
  <si>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</si>
  <si>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</si>
  <si>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</si>
  <si>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</si>
  <si>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</si>
  <si>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</si>
  <si>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</si>
  <si>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</si>
  <si>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</si>
  <si>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</si>
  <si>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</si>
  <si>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</si>
  <si>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</si>
  <si>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</si>
  <si>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</si>
  <si>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</si>
  <si>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</si>
  <si>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</si>
  <si>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</si>
  <si>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</si>
  <si>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</si>
  <si>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</si>
  <si>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</si>
  <si>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</si>
  <si>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</si>
  <si>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</si>
  <si>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</si>
  <si>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</si>
  <si>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</si>
  <si>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</si>
  <si>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</si>
  <si>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</si>
  <si>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</si>
  <si>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</si>
  <si>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</si>
  <si>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</si>
  <si>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</si>
  <si>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</si>
  <si>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</si>
  <si>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</si>
  <si>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</si>
  <si>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</si>
  <si>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</si>
  <si>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</si>
  <si>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</si>
  <si>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</si>
  <si>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</si>
  <si>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</si>
  <si>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</si>
  <si>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</si>
  <si>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</si>
  <si>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</si>
  <si>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</si>
  <si>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</si>
  <si>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</si>
  <si>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</si>
  <si>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</si>
  <si>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</si>
  <si>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</si>
  <si>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</si>
  <si>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</si>
  <si>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</si>
  <si>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</si>
  <si>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</si>
  <si>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</si>
  <si>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</si>
  <si>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</si>
  <si>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</si>
  <si>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</si>
  <si>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</si>
  <si>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</si>
  <si>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</si>
  <si>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</si>
  <si>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</si>
  <si>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</si>
  <si>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</si>
  <si>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</si>
  <si>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</si>
  <si>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</si>
  <si>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</si>
  <si>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</si>
  <si>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</si>
  <si>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</si>
  <si>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</si>
  <si>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</si>
  <si>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</si>
  <si>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</si>
  <si>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</si>
  <si>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</si>
  <si>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</si>
  <si>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</si>
  <si>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</si>
  <si>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</si>
  <si>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</si>
  <si>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</si>
  <si>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</si>
  <si>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</si>
  <si>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</si>
  <si>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</si>
  <si>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</si>
  <si>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</si>
  <si>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</si>
  <si>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</si>
  <si>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</si>
  <si>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</si>
  <si>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</si>
  <si>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</si>
  <si>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</si>
  <si>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</si>
  <si>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</si>
  <si>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</si>
  <si>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</si>
  <si>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</si>
  <si>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</si>
  <si>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</si>
  <si>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</si>
  <si>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</si>
  <si>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</si>
  <si>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</si>
  <si>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</si>
  <si>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</si>
  <si>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</si>
  <si>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</si>
  <si>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</si>
  <si>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</si>
  <si>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</si>
  <si>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</si>
  <si>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</si>
  <si>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</si>
  <si>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</si>
  <si>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</si>
  <si>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</si>
  <si>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</si>
  <si>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</si>
  <si>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</si>
  <si>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</si>
  <si>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</si>
  <si>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</si>
  <si>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</si>
  <si>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</si>
  <si>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</si>
  <si>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</si>
  <si>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</si>
  <si>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</si>
  <si>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</si>
  <si>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</si>
  <si>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</si>
  <si>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</si>
  <si>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</si>
  <si>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</si>
  <si>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</si>
  <si>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</si>
  <si>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</si>
  <si>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</si>
  <si>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</si>
  <si>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</si>
  <si>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</si>
  <si>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</si>
  <si>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</si>
  <si>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</si>
  <si>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</si>
  <si>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</si>
  <si>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</si>
  <si>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</si>
  <si>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</si>
  <si>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</si>
  <si>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</si>
  <si>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</si>
  <si>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</si>
  <si>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</si>
  <si>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</si>
  <si>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</si>
  <si>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</si>
  <si>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</si>
  <si>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</si>
  <si>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</si>
  <si>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</si>
  <si>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</si>
  <si>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</si>
  <si>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</si>
  <si>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</si>
  <si>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</si>
  <si>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</si>
  <si>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</si>
  <si>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</si>
  <si>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</si>
  <si>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</si>
  <si>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</si>
  <si>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</si>
  <si>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</si>
  <si>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</si>
  <si>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</si>
  <si>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</si>
  <si>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</si>
  <si>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</si>
  <si>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</si>
  <si>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</si>
  <si>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</si>
  <si>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</si>
  <si>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</si>
  <si>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</si>
  <si>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</si>
  <si>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</si>
  <si>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</si>
  <si>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</si>
  <si>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</si>
  <si>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</si>
  <si>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</si>
  <si>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</si>
  <si>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</si>
  <si>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</si>
  <si>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</si>
  <si>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</si>
  <si>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</si>
  <si>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</si>
  <si>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</si>
  <si>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</si>
  <si>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</si>
  <si>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</si>
  <si>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</si>
  <si>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</si>
  <si>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</si>
  <si>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</si>
  <si>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</si>
  <si>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</si>
  <si>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</si>
  <si>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</si>
  <si>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</si>
  <si>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</si>
  <si>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</si>
  <si>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</si>
  <si>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</si>
  <si>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</si>
  <si>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</si>
  <si>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</si>
  <si>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</si>
  <si>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</si>
  <si>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</si>
  <si>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</si>
  <si>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</si>
  <si>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</si>
  <si>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</si>
  <si>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</si>
  <si>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</si>
  <si>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</si>
  <si>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</si>
  <si>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</si>
  <si>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</si>
  <si>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</si>
  <si>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</si>
  <si>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</si>
  <si>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</si>
  <si>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</si>
  <si>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</si>
  <si>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</si>
  <si>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</si>
  <si>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</si>
  <si>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</si>
  <si>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</si>
  <si>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</si>
  <si>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</si>
  <si>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</si>
  <si>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</si>
  <si>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</si>
  <si>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</si>
  <si>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</si>
  <si>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</si>
  <si>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</si>
  <si>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</si>
  <si>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</si>
  <si>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</si>
  <si>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</si>
  <si>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</si>
  <si>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</si>
  <si>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</si>
  <si>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</si>
  <si>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</si>
  <si>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</si>
  <si>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</si>
  <si>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</si>
  <si>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</si>
  <si>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</si>
  <si>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</si>
  <si>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</si>
  <si>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</si>
  <si>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</si>
  <si>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</si>
  <si>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</si>
  <si>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</si>
  <si>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</si>
  <si>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</si>
  <si>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</si>
  <si>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</si>
  <si>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</si>
  <si>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</si>
  <si>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</si>
  <si>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</si>
  <si>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</si>
  <si>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</si>
  <si>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</si>
  <si>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</si>
  <si>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</si>
  <si>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</si>
  <si>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</si>
  <si>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</si>
  <si>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</si>
  <si>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</si>
  <si>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</si>
  <si>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</si>
  <si>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</si>
  <si>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</si>
  <si>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</si>
  <si>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</si>
  <si>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</si>
  <si>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</si>
  <si>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</si>
  <si>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</si>
  <si>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</si>
  <si>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</si>
  <si>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</si>
  <si>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</si>
  <si>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</si>
  <si>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</si>
  <si>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</si>
  <si>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</si>
  <si>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</si>
  <si>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</si>
  <si>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</si>
  <si>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</si>
  <si>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</si>
  <si>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</si>
  <si>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</si>
  <si>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</si>
  <si>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</si>
  <si>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</si>
  <si>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</si>
  <si>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</si>
  <si>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</si>
  <si>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</si>
  <si>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</si>
  <si>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</si>
  <si>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</si>
  <si>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</si>
  <si>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</si>
  <si>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</si>
  <si>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</si>
  <si>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</si>
  <si>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</si>
  <si>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</si>
  <si>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</si>
  <si>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</si>
  <si>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</si>
  <si>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</si>
  <si>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</si>
  <si>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</si>
  <si>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</si>
  <si>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</si>
  <si>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</si>
  <si>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</si>
  <si>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</si>
  <si>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</si>
  <si>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</si>
  <si>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</si>
  <si>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</si>
  <si>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</si>
  <si>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</si>
  <si>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</si>
  <si>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</si>
  <si>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</si>
  <si>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</si>
  <si>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</si>
  <si>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</si>
  <si>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</si>
  <si>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</si>
  <si>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</si>
  <si>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</si>
  <si>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</si>
  <si>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</si>
  <si>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</si>
  <si>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</si>
  <si>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</si>
  <si>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</si>
  <si>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</si>
  <si>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</si>
  <si>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</si>
  <si>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</si>
  <si>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</si>
  <si>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</si>
  <si>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</si>
  <si>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</si>
  <si>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</si>
  <si>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</si>
  <si>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</si>
  <si>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</si>
  <si>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</si>
  <si>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</si>
  <si>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</si>
  <si>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</si>
  <si>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</si>
  <si>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</si>
  <si>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</si>
  <si>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</si>
  <si>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</si>
  <si>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</si>
  <si>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</si>
  <si>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</si>
  <si>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</si>
  <si>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</si>
  <si>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</si>
  <si>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</si>
  <si>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</si>
  <si>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</si>
  <si>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</si>
  <si>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</si>
  <si>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</si>
  <si>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</si>
  <si>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</si>
  <si>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</si>
  <si>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</si>
  <si>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</si>
  <si>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</si>
  <si>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</si>
  <si>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</si>
  <si>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</si>
  <si>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</si>
  <si>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</si>
  <si>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</si>
  <si>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</si>
  <si>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</si>
  <si>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</si>
  <si>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</si>
  <si>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</si>
  <si>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</si>
  <si>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</si>
  <si>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</si>
  <si>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</si>
  <si>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</si>
  <si>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</si>
  <si>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</si>
  <si>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</si>
  <si>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</si>
  <si>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</si>
  <si>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</si>
  <si>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</si>
  <si>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</si>
  <si>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</si>
  <si>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</si>
  <si>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</si>
  <si>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</si>
  <si>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</si>
  <si>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</si>
  <si>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</si>
  <si>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</si>
  <si>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</si>
  <si>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</si>
  <si>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</si>
  <si>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</si>
  <si>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</si>
  <si>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</si>
  <si>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</si>
  <si>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</si>
  <si>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</si>
  <si>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</si>
  <si>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</si>
  <si>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</si>
  <si>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</si>
  <si>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</si>
  <si>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</si>
  <si>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</si>
  <si>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</si>
  <si>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</si>
  <si>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</si>
  <si>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</si>
  <si>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</si>
  <si>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</si>
  <si>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</si>
  <si>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</si>
  <si>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</si>
  <si>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</si>
  <si>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</si>
  <si>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</si>
  <si>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</si>
  <si>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</si>
  <si>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</si>
  <si>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</si>
  <si>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</si>
  <si>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</si>
  <si>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</si>
  <si>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</si>
  <si>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</si>
  <si>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</si>
  <si>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</si>
  <si>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</si>
  <si>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</si>
  <si>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</si>
  <si>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</si>
  <si>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</si>
  <si>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</si>
  <si>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</si>
  <si>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</si>
  <si>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</si>
  <si>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</si>
  <si>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</si>
  <si>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</si>
  <si>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</si>
  <si>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</si>
  <si>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</si>
  <si>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</si>
  <si>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</si>
  <si>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</si>
  <si>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</si>
  <si>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</si>
  <si>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</si>
  <si>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</si>
  <si>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</si>
  <si>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</si>
  <si>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</si>
  <si>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</si>
  <si>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</si>
  <si>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</si>
  <si>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</si>
  <si>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</si>
  <si>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</si>
  <si>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</si>
  <si>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</si>
  <si>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</si>
  <si>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</si>
  <si>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</si>
  <si>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</si>
  <si>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</si>
  <si>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</si>
  <si>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</si>
  <si>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</si>
  <si>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</si>
  <si>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</si>
  <si>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</si>
  <si>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</si>
  <si>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</si>
  <si>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</si>
  <si>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</si>
  <si>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</si>
  <si>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</si>
  <si>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</si>
  <si>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</si>
  <si>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</si>
  <si>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</si>
  <si>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</si>
  <si>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</si>
  <si>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</si>
  <si>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</si>
  <si>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</si>
  <si>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</si>
  <si>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</si>
  <si>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</si>
  <si>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</si>
  <si>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</si>
  <si>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</si>
  <si>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</si>
  <si>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</si>
  <si>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</si>
  <si>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</si>
  <si>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</si>
  <si>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</si>
  <si>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</si>
  <si>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</si>
  <si>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</si>
  <si>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</si>
  <si>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</si>
  <si>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</si>
  <si>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</si>
  <si>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</si>
  <si>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</si>
  <si>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</si>
  <si>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</si>
  <si>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</si>
  <si>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</si>
  <si>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</si>
  <si>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</si>
  <si>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</si>
  <si>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</si>
  <si>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</si>
  <si>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</si>
  <si>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</si>
  <si>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</si>
  <si>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</si>
  <si>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</si>
  <si>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</si>
  <si>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</si>
  <si>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</si>
  <si>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</si>
  <si>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</si>
  <si>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</si>
  <si>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</si>
  <si>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</si>
  <si>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</si>
  <si>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</si>
  <si>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</si>
  <si>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</si>
  <si>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</si>
  <si>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</si>
  <si>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</si>
  <si>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</si>
  <si>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</si>
  <si>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</si>
  <si>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</si>
  <si>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</si>
  <si>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</si>
  <si>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</si>
  <si>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</si>
  <si>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</si>
  <si>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</si>
  <si>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</si>
  <si>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</si>
  <si>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</si>
  <si>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</si>
  <si>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</si>
  <si>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</si>
  <si>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</si>
  <si>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</si>
  <si>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</si>
  <si>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</si>
  <si>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</si>
  <si>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</si>
  <si>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</si>
  <si>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</si>
  <si>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</si>
  <si>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</si>
  <si>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</si>
  <si>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</si>
  <si>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</si>
  <si>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</si>
  <si>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</si>
  <si>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</si>
  <si>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</si>
  <si>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</si>
  <si>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</si>
  <si>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</si>
  <si>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</si>
  <si>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</si>
  <si>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</si>
  <si>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</si>
  <si>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</si>
  <si>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</si>
  <si>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</si>
  <si>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</si>
  <si>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</si>
  <si>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</si>
  <si>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</si>
  <si>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</si>
  <si>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</si>
  <si>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</si>
  <si>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</si>
  <si>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</si>
  <si>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</si>
  <si>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</si>
  <si>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</si>
  <si>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</si>
  <si>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</si>
  <si>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</si>
  <si>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</si>
  <si>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</si>
  <si>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</si>
  <si>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</si>
  <si>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</si>
  <si>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</si>
  <si>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</si>
  <si>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</si>
  <si>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</si>
  <si>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</si>
  <si>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</si>
  <si>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</si>
  <si>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</si>
  <si>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</si>
  <si>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</si>
  <si>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</si>
  <si>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</si>
  <si>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</si>
  <si>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</si>
  <si>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</si>
  <si>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</si>
  <si>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</si>
  <si>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</si>
  <si>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</si>
  <si>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</si>
  <si>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</si>
  <si>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</si>
  <si>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</si>
  <si>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</si>
  <si>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</si>
  <si>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</si>
  <si>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</si>
  <si>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</si>
  <si>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</si>
  <si>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</si>
  <si>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</si>
  <si>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</si>
  <si>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</si>
  <si>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</si>
  <si>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</si>
  <si>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</si>
  <si>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</si>
  <si>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</si>
  <si>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</si>
  <si>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</si>
  <si>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</si>
  <si>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</si>
  <si>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</si>
  <si>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</si>
  <si>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</si>
  <si>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</si>
  <si>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</si>
  <si>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</si>
  <si>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</si>
  <si>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</si>
  <si>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</si>
  <si>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</si>
  <si>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</si>
  <si>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</si>
  <si>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</si>
  <si>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</si>
  <si>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</si>
  <si>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</si>
  <si>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</si>
  <si>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</si>
  <si>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</si>
  <si>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</si>
  <si>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</si>
  <si>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</si>
  <si>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</si>
  <si>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</si>
  <si>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</si>
  <si>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</si>
  <si>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</si>
  <si>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</si>
  <si>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</si>
  <si>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</si>
  <si>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</si>
  <si>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</si>
  <si>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</si>
  <si>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</si>
  <si>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</si>
  <si>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</si>
  <si>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</si>
  <si>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</si>
  <si>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</si>
  <si>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</si>
  <si>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</si>
  <si>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</si>
  <si>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</si>
  <si>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</si>
  <si>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</si>
  <si>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</si>
  <si>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</si>
  <si>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</si>
  <si>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</si>
  <si>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</si>
  <si>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</si>
  <si>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</si>
  <si>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</si>
  <si>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</si>
  <si>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</si>
  <si>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</si>
  <si>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</si>
  <si>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</si>
  <si>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</si>
  <si>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</si>
  <si>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</si>
  <si>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</si>
  <si>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</si>
  <si>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</si>
  <si>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</si>
  <si>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</si>
  <si>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</si>
  <si>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</si>
  <si>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</si>
  <si>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</si>
  <si>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</si>
  <si>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</si>
  <si>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</si>
  <si>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</si>
  <si>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</si>
  <si>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</si>
  <si>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</si>
  <si>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</si>
  <si>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</si>
  <si>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</si>
  <si>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</si>
  <si>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</si>
  <si>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</si>
  <si>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</si>
  <si>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</si>
  <si>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</si>
  <si>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</si>
  <si>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</si>
  <si>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</si>
  <si>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</si>
  <si>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</si>
  <si>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</si>
  <si>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</si>
  <si>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</si>
  <si>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</si>
  <si>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</si>
  <si>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</si>
  <si>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</si>
  <si>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</si>
  <si>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</si>
  <si>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</si>
  <si>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</si>
  <si>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</si>
  <si>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</si>
  <si>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</si>
  <si>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</si>
  <si>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</si>
  <si>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</si>
  <si>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</si>
  <si>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</si>
  <si>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</si>
  <si>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</si>
  <si>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</si>
  <si>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</si>
  <si>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</si>
  <si>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</si>
  <si>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</si>
  <si>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</si>
  <si>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</si>
  <si>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</si>
  <si>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</si>
  <si>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</si>
  <si>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</si>
  <si>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</si>
  <si>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</si>
  <si>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</si>
  <si>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</si>
  <si>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</si>
  <si>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</si>
  <si>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</si>
  <si>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</si>
  <si>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</si>
  <si>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</si>
  <si>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</si>
  <si>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</si>
  <si>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</si>
  <si>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</si>
  <si>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</si>
  <si>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</si>
  <si>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</si>
  <si>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</si>
  <si>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</si>
  <si>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</si>
  <si>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</si>
  <si>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</si>
  <si>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</si>
  <si>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</si>
  <si>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</si>
  <si>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</si>
  <si>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</si>
  <si>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</si>
  <si>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</si>
  <si>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</si>
  <si>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</si>
  <si>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</si>
  <si>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</si>
  <si>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</si>
  <si>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</si>
  <si>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</si>
  <si>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</si>
  <si>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</si>
  <si>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</si>
  <si>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</si>
  <si>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</si>
  <si>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</si>
  <si>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</si>
  <si>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</si>
  <si>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</si>
  <si>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</si>
  <si>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</si>
  <si>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</si>
  <si>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</si>
  <si>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</si>
  <si>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</si>
  <si>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</si>
  <si>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</si>
  <si>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</si>
  <si>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</si>
  <si>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</si>
  <si>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</si>
  <si>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</si>
  <si>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</si>
  <si>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</si>
  <si>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</si>
  <si>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</si>
  <si>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</si>
  <si>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</si>
  <si>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</si>
  <si>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</si>
  <si>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</si>
  <si>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</si>
  <si>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</si>
  <si>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</si>
  <si>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</si>
  <si>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</si>
  <si>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</si>
  <si>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</si>
  <si>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</si>
  <si>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</si>
  <si>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</si>
  <si>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</si>
  <si>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</si>
  <si>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</si>
  <si>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</si>
  <si>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</si>
  <si>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</si>
  <si>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</si>
  <si>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</si>
  <si>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</si>
  <si>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</si>
  <si>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</si>
  <si>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</si>
  <si>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</si>
  <si>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</si>
  <si>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</si>
  <si>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</si>
  <si>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</si>
  <si>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</si>
  <si>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</si>
  <si>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</si>
  <si>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</si>
  <si>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</si>
  <si>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</si>
  <si>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</si>
  <si>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</si>
  <si>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</si>
  <si>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</si>
  <si>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</si>
  <si>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</si>
  <si>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</si>
  <si>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</si>
  <si>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</si>
  <si>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</si>
  <si>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</si>
  <si>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</si>
  <si>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</si>
  <si>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</si>
  <si>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</si>
  <si>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</si>
  <si>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</si>
  <si>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</si>
  <si>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</si>
  <si>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</si>
  <si>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</si>
  <si>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</si>
  <si>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</si>
  <si>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</si>
  <si>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</si>
  <si>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</si>
  <si>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</si>
  <si>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</si>
  <si>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</si>
  <si>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</si>
  <si>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</si>
  <si>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</si>
  <si>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</si>
  <si>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</si>
  <si>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</si>
  <si>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</si>
  <si>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</si>
  <si>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</si>
  <si>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</si>
  <si>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</si>
  <si>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</si>
  <si>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</si>
  <si>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</si>
  <si>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</si>
  <si>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</si>
  <si>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</si>
  <si>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</si>
  <si>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</si>
  <si>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</si>
  <si>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</si>
  <si>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</si>
  <si>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</si>
  <si>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</si>
  <si>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</si>
  <si>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</si>
  <si>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</si>
  <si>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</si>
  <si>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</si>
  <si>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</si>
  <si>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</si>
  <si>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</si>
  <si>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</si>
  <si>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</si>
  <si>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</si>
  <si>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</si>
  <si>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</si>
  <si>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</si>
  <si>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</si>
  <si>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</si>
  <si>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</si>
  <si>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</si>
  <si>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</si>
  <si>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</si>
  <si>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</si>
  <si>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</si>
  <si>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</si>
  <si>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</si>
  <si>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</si>
  <si>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</si>
  <si>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</si>
  <si>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</si>
  <si>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</si>
  <si>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</si>
  <si>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</si>
  <si>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</si>
  <si>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</si>
  <si>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</si>
  <si>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</si>
  <si>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</si>
  <si>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</si>
  <si>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</si>
  <si>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</si>
  <si>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</si>
  <si>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</si>
  <si>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</si>
  <si>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</si>
  <si>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</si>
  <si>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</si>
  <si>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</si>
  <si>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</si>
  <si>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</si>
  <si>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</si>
  <si>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</si>
  <si>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</si>
  <si>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</si>
  <si>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</si>
  <si>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</si>
  <si>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</si>
  <si>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</si>
  <si>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</si>
  <si>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</si>
  <si>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</si>
  <si>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</si>
  <si>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</si>
  <si>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</si>
  <si>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</si>
  <si>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</si>
  <si>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</si>
  <si>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</si>
  <si>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</si>
  <si>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</si>
  <si>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</si>
  <si>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</si>
  <si>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</si>
  <si>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</si>
  <si>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</si>
  <si>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</si>
  <si>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</si>
  <si>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</si>
  <si>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</si>
  <si>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</si>
  <si>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</si>
  <si>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</si>
  <si>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</si>
  <si>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</si>
  <si>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</si>
  <si>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</si>
  <si>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</si>
  <si>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</si>
  <si>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</si>
  <si>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</si>
  <si>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</si>
  <si>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</si>
  <si>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</si>
  <si>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</si>
  <si>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</si>
  <si>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</si>
  <si>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</si>
  <si>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</si>
  <si>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</si>
  <si>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</si>
  <si>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</si>
  <si>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</si>
  <si>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</si>
  <si>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</si>
  <si>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</si>
  <si>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</si>
  <si>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</si>
  <si>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</si>
  <si>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</si>
  <si>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</si>
  <si>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</si>
  <si>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</si>
  <si>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</si>
  <si>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</si>
  <si>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</si>
  <si>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</si>
  <si>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</si>
  <si>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</si>
  <si>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</si>
  <si>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</si>
  <si>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</si>
  <si>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</si>
  <si>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</si>
  <si>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</si>
  <si>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</si>
  <si>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</si>
  <si>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</si>
  <si>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</si>
  <si>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</si>
  <si>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</si>
  <si>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</si>
  <si>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</si>
  <si>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</si>
  <si>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</si>
  <si>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</si>
  <si>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</si>
  <si>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</si>
  <si>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</si>
  <si>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</si>
  <si>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</si>
  <si>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</si>
  <si>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</si>
  <si>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</si>
  <si>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</si>
  <si>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</si>
  <si>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</si>
  <si>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</si>
  <si>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</si>
  <si>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</si>
  <si>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</si>
  <si>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</si>
  <si>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</si>
  <si>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</si>
  <si>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</si>
  <si>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</si>
  <si>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</si>
  <si>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</si>
  <si>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</si>
  <si>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</si>
  <si>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</si>
  <si>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</si>
  <si>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</si>
  <si>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</si>
  <si>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</si>
  <si>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</si>
  <si>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</si>
  <si>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</si>
  <si>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</si>
  <si>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</si>
  <si>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</si>
  <si>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</si>
  <si>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</si>
  <si>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</si>
  <si>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</si>
  <si>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</si>
  <si>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</si>
  <si>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</si>
  <si>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</si>
  <si>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</si>
  <si>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</si>
  <si>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</si>
  <si>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</si>
  <si>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</si>
  <si>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</si>
  <si>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</si>
  <si>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</si>
  <si>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</si>
  <si>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</si>
  <si>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</si>
  <si>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</si>
  <si>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</si>
  <si>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</si>
  <si>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</si>
  <si>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</si>
  <si>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</si>
  <si>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</si>
  <si>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</si>
  <si>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</si>
  <si>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</si>
  <si>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</si>
  <si>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</si>
  <si>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</si>
  <si>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</si>
  <si>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</si>
  <si>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</si>
  <si>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</si>
  <si>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</si>
  <si>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</si>
  <si>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</si>
  <si>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</si>
  <si>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</si>
  <si>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</si>
  <si>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</si>
  <si>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</si>
  <si>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</si>
  <si>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</si>
  <si>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</si>
  <si>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</si>
  <si>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</si>
  <si>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</si>
  <si>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</si>
  <si>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</si>
  <si>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</si>
  <si>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</si>
  <si>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</si>
  <si>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</si>
  <si>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</si>
  <si>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</si>
  <si>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</si>
  <si>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</si>
  <si>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</si>
  <si>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</si>
  <si>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</si>
  <si>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</si>
  <si>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</si>
  <si>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</si>
  <si>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</si>
  <si>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</si>
  <si>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</si>
  <si>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</si>
  <si>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</si>
  <si>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</si>
  <si>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</si>
  <si>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</si>
  <si>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</si>
  <si>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</si>
  <si>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</si>
  <si>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</si>
  <si>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</si>
  <si>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</si>
  <si>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</si>
  <si>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</si>
  <si>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</si>
  <si>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</si>
  <si>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</si>
  <si>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</si>
  <si>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</si>
  <si>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</si>
  <si>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</si>
  <si>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</si>
  <si>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</si>
  <si>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</si>
  <si>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</si>
  <si>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</si>
  <si>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</si>
  <si>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</si>
  <si>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</si>
  <si>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</si>
  <si>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</si>
  <si>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</si>
  <si>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</si>
  <si>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</si>
  <si>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</si>
  <si>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</si>
  <si>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</si>
  <si>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</si>
  <si>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</si>
  <si>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</si>
  <si>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</si>
  <si>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</si>
  <si>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</si>
  <si>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</si>
  <si>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</si>
  <si>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</si>
  <si>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</si>
  <si>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</si>
  <si>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</si>
  <si>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</si>
  <si>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</si>
  <si>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</si>
  <si>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</si>
  <si>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</si>
  <si>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</si>
  <si>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</si>
  <si>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</si>
  <si>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</si>
  <si>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</si>
  <si>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</si>
  <si>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</si>
  <si>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</si>
  <si>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</si>
  <si>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</si>
  <si>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</si>
  <si>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</si>
  <si>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</si>
  <si>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</si>
  <si>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</si>
  <si>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</si>
  <si>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</si>
  <si>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</si>
  <si>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</si>
  <si>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</si>
  <si>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</si>
  <si>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</si>
  <si>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</si>
  <si>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</si>
  <si>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</si>
  <si>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</si>
  <si>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</si>
  <si>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</si>
  <si>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</si>
  <si>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</si>
  <si>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</si>
  <si>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</si>
  <si>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</si>
  <si>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</si>
  <si>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</si>
  <si>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</si>
  <si>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</si>
  <si>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</si>
  <si>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</si>
  <si>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</si>
  <si>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</si>
  <si>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</si>
  <si>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</si>
  <si>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</si>
  <si>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</si>
  <si>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</si>
  <si>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</si>
  <si>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</si>
  <si>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</si>
  <si>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</si>
  <si>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</si>
  <si>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</si>
  <si>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</si>
  <si>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</si>
  <si>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</si>
  <si>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</si>
  <si>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</si>
  <si>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</si>
  <si>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</si>
  <si>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</si>
  <si>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</si>
  <si>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</si>
  <si>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</si>
  <si>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</si>
  <si>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</si>
  <si>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</si>
  <si>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</si>
  <si>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</si>
  <si>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</si>
  <si>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</si>
  <si>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</si>
  <si>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</si>
  <si>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</si>
  <si>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</si>
  <si>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</si>
  <si>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</si>
  <si>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</si>
  <si>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</si>
  <si>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</si>
  <si>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</si>
  <si>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</si>
  <si>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</si>
  <si>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</si>
  <si>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</si>
  <si>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</si>
  <si>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</si>
  <si>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</si>
  <si>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</si>
  <si>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</si>
  <si>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</si>
  <si>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</si>
  <si>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</si>
  <si>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</si>
  <si>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</si>
  <si>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</si>
  <si>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</si>
  <si>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</si>
  <si>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</si>
  <si>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</si>
  <si>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</si>
  <si>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</si>
  <si>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</si>
  <si>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</si>
  <si>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</si>
  <si>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</si>
  <si>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</si>
  <si>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</si>
  <si>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</si>
  <si>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</si>
  <si>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</si>
  <si>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</si>
  <si>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</si>
  <si>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</si>
  <si>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</si>
  <si>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</si>
  <si>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</si>
  <si>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</si>
  <si>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</si>
  <si>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</si>
  <si>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</si>
  <si>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</si>
  <si>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</si>
  <si>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</si>
  <si>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</si>
  <si>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</si>
  <si>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</si>
  <si>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</si>
  <si>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</si>
  <si>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</si>
  <si>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</si>
  <si>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</si>
  <si>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</si>
  <si>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</si>
  <si>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</si>
  <si>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</si>
  <si>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</si>
  <si>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</si>
  <si>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</si>
  <si>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</si>
  <si>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</si>
  <si>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</si>
  <si>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</si>
  <si>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</si>
  <si>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</si>
  <si>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</si>
  <si>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</si>
  <si>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</si>
  <si>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</si>
  <si>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</si>
  <si>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</si>
  <si>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</si>
  <si>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</si>
  <si>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</si>
  <si>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</si>
  <si>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</si>
  <si>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</si>
  <si>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</si>
  <si>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</si>
  <si>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</si>
  <si>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</si>
  <si>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</si>
  <si>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</si>
  <si>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</si>
  <si>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</si>
  <si>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</si>
  <si>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</si>
  <si>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</si>
  <si>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</si>
  <si>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</si>
  <si>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</si>
  <si>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</si>
  <si>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</si>
  <si>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</si>
  <si>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</si>
  <si>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</si>
  <si>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</si>
  <si>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</si>
  <si>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</si>
  <si>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</si>
  <si>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</si>
  <si>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</si>
  <si>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</si>
  <si>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</si>
  <si>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</si>
  <si>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</si>
  <si>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</si>
  <si>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</si>
  <si>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</si>
  <si>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</si>
  <si>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</si>
  <si>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</si>
  <si>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</si>
  <si>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</si>
  <si>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</si>
  <si>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</si>
  <si>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</si>
  <si>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</si>
  <si>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</si>
  <si>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</si>
  <si>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</si>
  <si>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</si>
  <si>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</si>
  <si>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</si>
  <si>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</si>
  <si>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</si>
  <si>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</si>
  <si>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</si>
  <si>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</si>
  <si>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</si>
  <si>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</si>
  <si>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</si>
  <si>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</si>
  <si>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</si>
  <si>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</si>
  <si>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</si>
  <si>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</si>
  <si>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</si>
  <si>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</si>
  <si>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</si>
  <si>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</si>
  <si>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</si>
  <si>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</si>
  <si>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</si>
  <si>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</si>
  <si>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</si>
  <si>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</si>
  <si>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</si>
  <si>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</si>
  <si>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</si>
  <si>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</si>
  <si>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</si>
  <si>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</si>
  <si>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</si>
  <si>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</si>
  <si>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</si>
  <si>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</si>
  <si>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</si>
  <si>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</si>
  <si>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</si>
  <si>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</si>
  <si>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</si>
  <si>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</si>
  <si>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</si>
  <si>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</si>
  <si>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</si>
  <si>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</si>
  <si>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</si>
  <si>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</si>
  <si>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</si>
  <si>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</si>
  <si>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</si>
  <si>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</si>
  <si>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</si>
  <si>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</si>
  <si>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</si>
  <si>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</si>
  <si>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</si>
  <si>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</si>
  <si>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</si>
  <si>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</si>
  <si>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</si>
  <si>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</si>
  <si>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</si>
  <si>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</si>
  <si>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</si>
  <si>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</si>
  <si>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</si>
  <si>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</si>
  <si>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</si>
  <si>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</si>
  <si>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</si>
  <si>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</si>
  <si>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</si>
  <si>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</si>
  <si>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</si>
  <si>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</si>
  <si>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</si>
  <si>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</si>
  <si>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</si>
  <si>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</si>
  <si>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</si>
  <si>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</si>
  <si>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</si>
  <si>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</si>
  <si>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</si>
  <si>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</si>
  <si>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PCM-20251118-00001795</t>
  </si>
  <si>
    <t xml:space="preserve">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</si>
  <si>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</si>
  <si>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</si>
  <si>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</si>
  <si>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</si>
  <si>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</si>
  <si>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</si>
  <si>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</si>
  <si>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</si>
  <si>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</si>
  <si>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</si>
  <si>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</si>
  <si>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</si>
  <si>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</si>
  <si>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</si>
  <si>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</si>
  <si>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</si>
  <si>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</si>
  <si>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</si>
  <si>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</si>
  <si>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</si>
  <si>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</si>
  <si>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</si>
  <si>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</si>
  <si>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</si>
  <si>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</si>
  <si>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</si>
  <si>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</si>
  <si>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</si>
  <si>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</si>
  <si>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</si>
  <si>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</si>
  <si>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</si>
  <si>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</si>
  <si>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</si>
  <si>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</si>
  <si>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</si>
  <si>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</si>
  <si>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</si>
  <si>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</si>
  <si>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</si>
  <si>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</si>
  <si>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</si>
  <si>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</si>
  <si>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</si>
  <si>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</si>
  <si>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</si>
  <si>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</si>
  <si>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</si>
  <si>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</si>
  <si>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</si>
  <si>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</si>
  <si>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</si>
  <si>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</si>
  <si>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</si>
  <si>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</si>
  <si>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</si>
  <si>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</si>
  <si>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</si>
  <si>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</si>
  <si>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</si>
  <si>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</si>
  <si>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</si>
  <si>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</si>
  <si>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</si>
  <si>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</si>
  <si>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</si>
  <si>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</si>
  <si>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</si>
  <si>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</si>
  <si>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</si>
  <si>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</si>
  <si>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</si>
  <si>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</si>
  <si>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</si>
  <si>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</si>
  <si>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</si>
  <si>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</si>
  <si>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</si>
  <si>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</si>
  <si>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</si>
  <si>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</si>
  <si>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</si>
  <si>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</si>
  <si>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</si>
  <si>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</si>
  <si>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</si>
  <si>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</si>
  <si>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</si>
  <si>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</si>
  <si>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</si>
  <si>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</si>
  <si>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</si>
  <si>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PCM-20251118-00001753</t>
  </si>
  <si>
    <t>EM Team on the way 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</si>
</sst>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8" fillId="9" borderId="8" xfId="0" applyNumberFormat="1" applyFont="1" applyFill="1" applyBorder="1" applyAlignment="1">
      <alignment horizontal="center" vertical="center"/>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6" totalsRowShown="0" headerRowDxfId="157" dataDxfId="156" headerRowBorderDxfId="154" tableBorderDxfId="155" totalsRowBorderDxfId="153">
  <autoFilter ref="A1:CJ1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2" totalsRowShown="0" headerRowDxfId="15" dataDxfId="14" headerRowBorderDxfId="12" tableBorderDxfId="13">
  <autoFilter ref="A1:L7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316.89438923611306</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15878</v>
      </c>
      <c r="E3" s="130" t="s">
        <v>39021</v>
      </c>
      <c r="F3" s="127">
        <v>45979.831030092595</v>
      </c>
      <c r="G3" s="131">
        <f ca="1">IFERROR(NOW()-F3,"")</f>
        <v>1.178506944415858E-2</v>
      </c>
      <c r="H3" s="127">
        <v>45979.825937499998</v>
      </c>
      <c r="I3" s="129" t="str">
        <f>IFERROR(VLOOKUP(D3,DB!A:F,6,0),"")</f>
        <v>Generator-SG</v>
      </c>
      <c r="J3" s="129" t="str">
        <f>IFERROR(VLOOKUP(D3,DB!A:G,7,0),"")</f>
        <v>Vandalized</v>
      </c>
      <c r="K3" s="132" t="s">
        <v>39024</v>
      </c>
      <c r="L3" s="133" t="str">
        <f>IFERROR(VLOOKUP(D3,DB!A:I,9,0),"")</f>
        <v>Latis</v>
      </c>
    </row>
    <row r="4" spans="1:15" ht="15" customHeight="1">
      <c r="A4" s="128"/>
      <c r="B4" s="129" t="str">
        <f>IFERROR(VLOOKUP(D4,DB!A:K,11,0),"")</f>
        <v/>
      </c>
      <c r="C4" s="129"/>
      <c r="D4" s="129"/>
      <c r="E4" s="130"/>
      <c r="F4" s="127"/>
      <c r="G4" s="131">
        <f ca="1">IFERROR(NOW()-F4,"")</f>
        <v>45979.842815162039</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45979.842815162039</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45979.842815162039</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45979.842815162039</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45979.842815162039</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45979.842815162039</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45979.842815162039</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45979.842815162039</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45979.842815162039</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45979.842815162039</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45979.842815162039</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45979.842815162039</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45979.842815162039</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45979.842815162039</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45979.842815162039</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45979.842815162039</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45979.842815162039</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45979.842815162039</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45979.842815162039</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45979.842815162039</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45979.842815162039</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45979.842815162039</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45979.842815162039</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45979.842815162039</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45979.842815162039</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45979.842815162039</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45979.842815162039</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45979.842815162039</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45979.842815162039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45979.842815162039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45979.842815162039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45979.842815162039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45979.842815162039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45979.842815162039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45979.842815162039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45979.842815162039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45979.842815162039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45979.842815162039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45979.842815162039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45979.842815162039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45979.842815162039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45979.842815162039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45979.842815162039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45979.842815162039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45979.842815162039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45979.842815162039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45979.842815162039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45979.842815162039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45979.842815162039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45979.842815162039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45979.842815162039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45979.842815162039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45979.842815162039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45979.842815162039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45979.842815162039</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45979.842815162039</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45979.842815162039</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45979.842815162039</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45979.842815162039</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45979.842815162039</v>
      </c>
      <c r="H63" s="127"/>
      <c r="I63" s="129" t="str">
        <f>IFERROR(VLOOKUP(D63,DB!A:F,6,0),"")</f>
        <v/>
      </c>
      <c r="J63" s="129" t="str">
        <f>IFERROR(VLOOKUP(D63,DB!A:G,7,0),"")</f>
        <v/>
      </c>
      <c r="K63" s="132"/>
      <c r="L63" s="133" t="str">
        <f>IFERROR(VLOOKUP(D63,DB!A:I,9,0),"")</f>
        <v/>
      </c>
    </row>
  </sheetData>
  <customSheetViews>
    <customSheetView guid="{F6042A99-DD27-4453-835D-0834D95730CC}" filter="1" showAutoFilter="1">
      <pageMargins left="0" right="0" top="0" bottom="0" header="0" footer="0"/>
      <autoFilter ref="B1:M1" xr:uid="{455A2FB5-FA0A-4B1A-B0B7-AAA14C81F7F0}"/>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6"/>
  <sheetViews>
    <sheetView workbookViewId="0">
      <pane ySplit="1" topLeftCell="A2" activePane="bottomLeft" state="frozen"/>
      <selection pane="bottomLeft" activeCell="A7" sqref="A7:X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154.84297719907772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1" customFormat="1" ht="31.5" customHeight="1">
      <c r="A4" s="101"/>
      <c r="B4" s="140" t="str">
        <f>IFERROR(VLOOKUP(D4,DB!A:K,11,0),"")</f>
        <v/>
      </c>
      <c r="C4" s="18"/>
      <c r="D4" s="18"/>
      <c r="E4" s="102"/>
      <c r="F4" s="103"/>
      <c r="G4" s="104">
        <f ca="1">IFERROR(NOW()-F4,"-")</f>
        <v>45979.842815162039</v>
      </c>
      <c r="H4" s="103"/>
      <c r="I4" s="140" t="str">
        <f>IFERROR(VLOOKUP(D4,DB!A:F,6,0),"")</f>
        <v/>
      </c>
      <c r="J4" s="140" t="str">
        <f>IFERROR(VLOOKUP(D4,DB!A:G,7,0),"")</f>
        <v/>
      </c>
      <c r="K4" s="19"/>
      <c r="L4" s="140"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s="141" customFormat="1" ht="31.5" customHeight="1">
      <c r="A5" s="101"/>
      <c r="B5" s="140" t="str">
        <f>IFERROR(VLOOKUP(D5,DB!A:K,11,0),"")</f>
        <v/>
      </c>
      <c r="C5" s="18"/>
      <c r="D5" s="18"/>
      <c r="E5" s="102"/>
      <c r="F5" s="103"/>
      <c r="G5" s="104">
        <f ca="1">IFERROR(NOW()-F5,"-")</f>
        <v>45979.842815162039</v>
      </c>
      <c r="H5" s="103"/>
      <c r="I5" s="140" t="str">
        <f>IFERROR(VLOOKUP(D5,DB!A:F,6,0),"")</f>
        <v/>
      </c>
      <c r="J5" s="140" t="str">
        <f>IFERROR(VLOOKUP(D5,DB!A:G,7,0),"")</f>
        <v/>
      </c>
      <c r="K5" s="19"/>
      <c r="L5" s="140"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45979.842815162039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45979.842815162039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45979.842815162039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45979.842815162039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45979.842815162039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45979.842815162039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45979.842815162039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45979.842815162039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45979.842815162039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45979.842815162039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45979.842815162039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45979.842815162039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45979.842815162039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45979.842815162039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45979.842815162039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45979.842815162039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45979.842815162039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45979.842815162039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45979.842815162039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45979.842815162039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45979.842815162039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45979.842815162039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45979.842815162039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45979.842815162039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45979.842815162039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45979.842815162039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45979.842815162039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45979.842815162039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45979.842815162039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45979.842815162039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45979.842815162039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45979.842815162039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45979.842815162039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45979.842815162039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45979.842815162039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45979.842815162039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45979.842815162039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45979.842815162039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45979.842815162039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45979.842815162039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45979.842815162039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45979.842815162039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45979.842815162039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45979.842815162039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45979.842815162039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45979.842815162039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45979.842815162039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45979.842815162039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45979.842815162039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45979.842815162039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45979.842815162039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45979.842815162039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45979.842815162039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45979.842815162039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45979.842815162039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45979.842815162039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45979.842815162039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45979.842815162039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45979.842815162039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45979.842815162039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45979.842815162039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45979.842815162039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45979.842815162039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45979.842815162039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45979.842815162039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45979.842815162039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45979.842815162039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45979.842815162039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45979.842815162039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45979.842815162039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45979.842815162039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45979.842815162039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45979.842815162039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45979.842815162039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45979.842815162039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45979.842815162039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45979.842815162039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45979.842815162039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45979.842815162039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45979.842815162039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45979.842815162039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45979.842815162039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45979.842815162039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45979.842815162039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45979.842815162039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45979.842815162039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45979.842815162039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45979.842815162039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45979.842815162039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45979.842815162039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45979.842815162039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45979.842815162039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45979.842815162039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45979.842815162039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45979.842815162039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45979.842815162039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45979.842815162039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45979.842815162039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45979.842815162039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45979.842815162039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45979.842815162039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45979.842815162039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45979.842815162039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45979.842815162039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45979.842815162039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45979.842815162039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45979.842815162039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45979.842815162039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45979.842815162039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45979.842815162039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45979.842815162039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45979.842815162039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45979.842815162039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45979.842815162039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45979.842815162039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45979.842815162039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45979.842815162039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45979.842815162039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45979.842815162039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45979.842815162039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45979.842815162039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45979.842815162039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45979.842815162039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45979.842815162039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45979.842815162039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45979.842815162039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45979.842815162039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45979.842815162039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45979.842815162039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45979.842815162039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45979.842815162039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45979.842815162039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45979.842815162039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45979.842815162039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45979.842815162039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45979.842815162039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45979.842815162039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45979.842815162039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45979.842815162039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45979.842815162039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45979.842815162039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45979.842815162039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45979.842815162039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45979.842815162039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45979.842815162039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45979.842815162039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45979.842815162039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45979.842815162039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45979.842815162039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45979.842815162039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45979.842815162039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45979.842815162039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45979.842815162039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45979.842815162039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45979.842815162039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45979.842815162039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45979.842815162039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45979.842815162039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45979.842815162039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45979.842815162039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45979.842815162039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45979.842815162039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45979.842815162039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45979.842815162039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45979.842815162039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45979.842815162039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45979.842815162039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45979.842815162039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45979.842815162039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45979.842815162039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45979.842815162039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45979.842815162039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45979.842815162039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45979.842815162039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45979.842815162039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45979.842815162039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45979.842815162039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45979.842815162039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45979.842815162039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45979.842815162039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45979.842815162039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45979.842815162039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45979.842815162039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45979.842815162039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45979.842815162039</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45979.842815162039</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45979.842815162039</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45979.842815162039</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45979.842815162039</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45979.842815162039</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45979.842815162039</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sheetData>
  <dataValidations count="2">
    <dataValidation allowBlank="1" showInputMessage="1" showErrorMessage="1" sqref="E1" xr:uid="{4D935161-CDD3-4592-B877-3FB59C99E142}"/>
    <dataValidation type="list" allowBlank="1" showInputMessage="1" showErrorMessage="1" sqref="E3:E1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45979.842815162039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45979.842815162039</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45979.842815162039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45979.842815162039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45979.842815162039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45979.842815162039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45979.842815162039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45979.842815162039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45979.842815162039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45979.842815162039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45979.842815162039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45979.842815162039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45979.842815162039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45979.842815162039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45979.842815162039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45979.842815162039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45979.842815162039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45979.842815162039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45979.842815162039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45979.842815162039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45979.842815162039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45979.842815162039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45979.842815162039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45979.842815162039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45979.842815162039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45979.842815162039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45979.842815162039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45979.842815162039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45979.842815162039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45979.842815162039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45979.842815162039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45979.842815162039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45979.842815162039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45979.842815162039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45979.842815162039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45979.842815162039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45979.842815162039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45979.842815162039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45979.842815162039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45979.842815162039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45979.842815162039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45979.842815162039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45979.842815162039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45979.842815162039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45979.842815162039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45979.842815162039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45979.842815162039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45979.842815162039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45979.842815162039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45979.842815162039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45979.842815162039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45979.842815162039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45979.842815162039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45979.842815162039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45979.842815162039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45979.842815162039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45979.842815162039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45979.842815162039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45979.842815162039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45979.842815162039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45979.842815162039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45979.842815162039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45979.842815162039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45979.842815162039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45979.842815162039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45979.842815162039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45979.842815162039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45979.842815162039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45979.842815162039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45979.842815162039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45979.842815162039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45979.842815162039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45979.842815162039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45979.842815162039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45979.842815162039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45979.842815162039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45979.842815162039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45979.842815162039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45979.842815162039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45979.842815162039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45979.842815162039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45979.842815162039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45979.842815162039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45979.842815162039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45979.842815162039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45979.842815162039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45979.842815162039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45979.842815162039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45979.842815162039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45979.842815162039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45979.842815162039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45979.842815162039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45979.842815162039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45979.842815162039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45979.842815162039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45979.842815162039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45979.842815162039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45979.842815162039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45979.842815162039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45979.842815162039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45979.842815162039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45979.842815162039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45979.842815162039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45979.842815162039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45979.842815162039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45979.842815162039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45979.842815162039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45979.842815162039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45979.842815162039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45979.842815162039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45979.842815162039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45979.842815162039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45979.842815162039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45979.842815162039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45979.842815162039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45979.842815162039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45979.842815162039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45979.842815162039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45979.842815162039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45979.842815162039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45979.842815162039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45979.842815162039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45979.842815162039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45979.842815162039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45979.842815162039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45979.842815162039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45979.842815162039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45979.842815162039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45979.842815162039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45979.842815162039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45979.842815162039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45979.842815162039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45979.842815162039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45979.842815162039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45979.842815162039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45979.842815162039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45979.842815162039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45979.842815162039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45979.842815162039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45979.842815162039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45979.842815162039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45979.842815162039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45979.842815162039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45979.842815162039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45979.842815162039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45979.842815162039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45979.842815162039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45979.842815162039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45979.842815162039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45979.842815162039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45979.842815162039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45979.842815162039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45979.842815162039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45979.842815162039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45979.842815162039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45979.842815162039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45979.842815162039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45979.842815162039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45979.842815162039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45979.842815162039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45979.842815162039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45979.842815162039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45979.842815162039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45979.842815162039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45979.842815162039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45979.842815162039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45979.842815162039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45979.842815162039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45979.842815162039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45979.842815162039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45979.842815162039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45979.842815162039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45979.842815162039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45979.842815162039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45979.842815162039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45979.842815162039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45979.842815162039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45979.842815162039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45979.842815162039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45979.842815162039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45979.842815162039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45979.842815162039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45979.842815162039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45979.842815162039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45979.842815162039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45979.842815162039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45979.842815162039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45979.842815162039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45979.842815162039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45979.842815162039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45979.842815162039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45979.842815162039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45979.842815162039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45979.842815162039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45979.842815162039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45979.842815162039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45979.842815162039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45979.842815162039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45979.842815162039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45979.842815162039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45979.842815162039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45979.842815162039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45979.842815162039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45979.842815162039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45979.842815162039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45979.842815162039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45979.842815162039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45979.842815162039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45979.842815162039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45979.842815162039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45979.842815162039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45979.842815162039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45979.842815162039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45979.842815162039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45979.842815162039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45979.842815162039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45979.842815162039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45979.842815162039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45979.842815162039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45979.842815162039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45979.842815162039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45979.842815162039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45979.842815162039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45979.842815162039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45979.842815162039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45979.842815162039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45979.842815162039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45979.842815162039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45979.842815162039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45979.842815162039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45979.842815162039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45979.842815162039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45979.842815162039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45979.842815162039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45979.842815162039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45979.842815162039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45979.842815162039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45979.842815162039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45979.842815162039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45979.842815162039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45979.842815162039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45979.842815162039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45979.842815162039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45979.842815162039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45979.842815162039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45979.842815162039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45979.842815162039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45979.842815162039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45979.842815162039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45979.842815162039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45979.842815162039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45979.842815162039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45979.842815162039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45979.842815162039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45979.842815162039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45979.842815162039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45979.842815162039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45979.842815162039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45979.842815162039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45979.842815162039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45979.842815162039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45979.842815162039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45979.842815162039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45979.842815162039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45979.842815162039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45979.842815162039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45979.842815162039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45979.842815162039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45979.842815162039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45979.842815162039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45979.842815162039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45979.842815162039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45979.842815162039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45979.842815162039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45979.842815162039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45979.842815162039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45979.842815162039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45979.842815162039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45979.842815162039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45979.842815162039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45979.842815162039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45979.842815162039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45979.842815162039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45979.842815162039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45979.842815162039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45979.842815162039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45979.842815162039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45979.842815162039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45979.842815162039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45979.842815162039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45979.842815162039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45979.842815162039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45979.842815162039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45979.842815162039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45979.842815162039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45979.842815162039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45979.842815162039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45979.842815162039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45979.842815162039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45979.842815162039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45979.842815162039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45979.842815162039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45979.842815162039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45979.842815162039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45979.842815162039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45979.842815162039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45979.842815162039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45979.842815162039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45979.842815162039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45979.842815162039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45979.842815162039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45979.842815162039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45979.842815162039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45979.842815162039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45979.842815162039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45979.842815162039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45979.842815162039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45979.842815162039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45979.842815162039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45979.842815162039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45979.842815162039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45979.842815162039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45979.842815162039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45979.842815162039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45979.842815162039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45979.842815162039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45979.842815162039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45979.842815162039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45979.842815162039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45979.842815162039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45979.842815162039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45979.842815162039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45979.842815162039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45979.842815162039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45979.842815162039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45979.842815162039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45979.842815162039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45979.842815162039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45979.842815162039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45979.842815162039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45979.842815162039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45979.842815162039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45979.842815162039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45979.842815162039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45979.842815162039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45979.842815162039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45979.842815162039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45979.842815162039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45979.842815162039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45979.842815162039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45979.842815162039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45979.842815162039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45979.842815162039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45979.842815162039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45979.842815162039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45979.842815162039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45979.842815162039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45979.842815162039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45979.842815162039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45979.842815162039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45979.842815162039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45979.842815162039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45979.842815162039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45979.842815162039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45979.842815162039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45979.842815162039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45979.842815162039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45979.842815162039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45979.842815162039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45979.842815162039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45979.842815162039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45979.842815162039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45979.842815162039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45979.842815162039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45979.842815162039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45979.842815162039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45979.842815162039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45979.842815162039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45979.842815162039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45979.842815162039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45979.842815162039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45979.842815162039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45979.842815162039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45979.842815162039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45979.842815162039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45979.842815162039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45979.842815162039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45979.842815162039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45979.842815162039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45979.842815162039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45979.842815162039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45979.842815162039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45979.842815162039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45979.842815162039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45979.842815162039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45979.842815162039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45979.842815162039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45979.842815162039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45979.842815162039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45979.842815162039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45979.842815162039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45979.842815162039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45979.842815162039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45979.842815162039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45979.842815162039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45979.842815162039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45979.842815162039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45979.842815162039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45979.842815162039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45979.842815162039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45979.842815162039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45979.842815162039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45979.842815162039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45979.842815162039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45979.842815162039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45979.842815162039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45979.842815162039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45979.842815162039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45979.842815162039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45979.842815162039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45979.842815162039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45979.842815162039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45979.842815162039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45979.842815162039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45979.842815162039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45979.842815162039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45979.842815162039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45979.842815162039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45979.842815162039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45979.842815162039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45979.842815162039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45979.842815162039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45979.842815162039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45979.842815162039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45979.842815162039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45979.842815162039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45979.842815162039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45979.842815162039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45979.842815162039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45979.842815162039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45979.842815162039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45979.842815162039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45979.842815162039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45979.842815162039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45979.842815162039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45979.842815162039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45979.842815162039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45979.842815162039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45979.842815162039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45979.842815162039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45979.842815162039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45979.842815162039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45979.842815162039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45979.842815162039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45979.842815162039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45979.842815162039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45979.842815162039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45979.842815162039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45979.842815162039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45979.842815162039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45979.842815162039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45979.842815162039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45979.842815162039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45979.842815162039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45979.842815162039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45979.842815162039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45979.842815162039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45979.842815162039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45979.842815162039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45979.842815162039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45979.842815162039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45979.842815162039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45979.842815162039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45979.842815162039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45979.842815162039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45979.842815162039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45979.842815162039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45979.842815162039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45979.842815162039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45979.842815162039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45979.842815162039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45979.842815162039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45979.842815162039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45979.842815162039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45979.842815162039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45979.842815162039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45979.842815162039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45979.842815162039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45979.842815162039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45979.842815162039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45979.842815162039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45979.842815162039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45979.842815162039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45979.842815162039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45979.842815162039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45979.842815162039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45979.842815162039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45979.842815162039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45979.842815162039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45979.842815162039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45979.842815162039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45979.842815162039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45979.842815162039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45979.842815162039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45979.842815162039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45979.842815162039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45979.842815162039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45979.842815162039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45979.842815162039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45979.842815162039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45979.842815162039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45979.842815162039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45979.842815162039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45979.842815162039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45979.842815162039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45979.842815162039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45979.842815162039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45979.842815162039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45979.842815162039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45979.842815162039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45979.842815162039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45979.842815162039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45979.842815162039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45979.842815162039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45979.842815162039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45979.842815162039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45979.842815162039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45979.842815162039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45979.842815162039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45979.842815162039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45979.842815162039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45979.842815162039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45979.842815162039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45979.842815162039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45979.842815162039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45979.842815162039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45979.842815162039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45979.842815162039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45979.842815162039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45979.842815162039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45979.842815162039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45979.842815162039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45979.842815162039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45979.842815162039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45979.842815162039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45979.842815162039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45979.842815162039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45979.842815162039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45979.842815162039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45979.842815162039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45979.842815162039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45979.842815162039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45979.842815162039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45979.842815162039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45979.842815162039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45979.842815162039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45979.842815162039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45979.842815162039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45979.842815162039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45979.842815162039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45979.842815162039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45979.842815162039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45979.842815162039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45979.842815162039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45979.842815162039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45979.842815162039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45979.842815162039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45979.842815162039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45979.842815162039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45979.842815162039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45979.842815162039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45979.842815162039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45979.842815162039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45979.842815162039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45979.842815162039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45979.842815162039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45979.842815162039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45979.842815162039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45979.842815162039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45979.842815162039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45979.842815162039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45979.842815162039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45979.842815162039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45979.842815162039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45979.842815162039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45979.842815162039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45979.842815162039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45979.842815162039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45979.842815162039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45979.842815162039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45979.842815162039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45979.842815162039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45979.842815162039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45979.842815162039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45979.842815162039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45979.842815162039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45979.842815162039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45979.842815162039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45979.842815162039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45979.842815162039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45979.842815162039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45979.842815162039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45979.842815162039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45979.842815162039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45979.842815162039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45979.842815162039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45979.842815162039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45979.842815162039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45979.842815162039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45979.842815162039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45979.842815162039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45979.842815162039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45979.842815162039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45979.842815162039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45979.842815162039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45979.842815162039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45979.842815162039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45979.842815162039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45979.842815162039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45979.842815162039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45979.842815162039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45979.842815162039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45979.842815162039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45979.842815162039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45979.842815162039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45979.842815162039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45979.842815162039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45979.842815162039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45979.842815162039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45979.842815162039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45979.842815162039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45979.842815162039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45979.842815162039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45979.842815162039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45979.842815162039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45979.842815162039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45979.842815162039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45979.842815162039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45979.842815162039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45979.842815162039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45979.842815162039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45979.842815162039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45979.842815162039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45979.842815162039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45979.842815162039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45979.842815162039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45979.842815162039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45979.842815162039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45979.842815162039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45979.842815162039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45979.842815162039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45979.842815162039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45979.842815162039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45979.842815162039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45979.842815162039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45979.842815162039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45979.842815162039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45979.842815162039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45979.842815162039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45979.842815162039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45979.842815162039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45979.842815162039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45979.842815162039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45979.842815162039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45979.842815162039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45979.842815162039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45979.842815162039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45979.842815162039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45979.842815162039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45979.842815162039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45979.842815162039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45979.842815162039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45979.842815162039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45979.842815162039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45979.842815162039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45979.842815162039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45979.842815162039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45979.842815162039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45979.842815162039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45979.842815162039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45979.842815162039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45979.842815162039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45979.842815162039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45979.842815162039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45979.842815162039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45979.842815162039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45979.842815162039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45979.842815162039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45979.842815162039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45979.842815162039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45979.842815162039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45979.842815162039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45979.842815162039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45979.842815162039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45979.842815162039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45979.842815162039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45979.842815162039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45979.842815162039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45979.842815162039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45979.842815162039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45979.842815162039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45979.842815162039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45979.842815162039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45979.842815162039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45979.842815162039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45979.842815162039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45979.842815162039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45979.842815162039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45979.842815162039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45979.842815162039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45979.842815162039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45979.842815162039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45979.842815162039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45979.842815162039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45979.842815162039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45979.842815162039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45979.842815162039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45979.842815162039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45979.842815162039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45979.842815162039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45979.842815162039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45979.842815162039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45979.842815162039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45979.842815162039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45979.842815162039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45979.842815162039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45979.842815162039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45979.842815162039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45979.842815162039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45979.842815162039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45979.842815162039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45979.842815162039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45979.842815162039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45979.842815162039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45979.842815162039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45979.842815162039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45979.842815162039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45979.842815162039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45979.842815162039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45979.842815162039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45979.842815162039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45979.842815162039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45979.842815162039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45979.842815162039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45979.842815162039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45979.842815162039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45979.842815162039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45979.842815162039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45979.842815162039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45979.842815162039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45979.842815162039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45979.842815162039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45979.842815162039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45979.842815162039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45979.842815162039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45979.842815162039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45979.842815162039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45979.842815162039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45979.842815162039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45979.842815162039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45979.842815162039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45979.842815162039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45979.842815162039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45979.842815162039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45979.842815162039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45979.842815162039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45979.842815162039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45979.842815162039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45979.842815162039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45979.842815162039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45979.842815162039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45979.842815162039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45979.842815162039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45979.842815162039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45979.842815162039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45979.842815162039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45979.842815162039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45979.842815162039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45979.842815162039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45979.842815162039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45979.842815162039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45979.842815162039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45979.842815162039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45979.842815162039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45979.842815162039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45979.842815162039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45979.842815162039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45979.842815162039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45979.842815162039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45979.842815162039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45979.842815162039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45979.842815162039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45979.842815162039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45979.842815162039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45979.842815162039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45979.842815162039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45979.842815162039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45979.842815162039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45979.842815162039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45979.842815162039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45979.842815162039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45979.842815162039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45979.842815162039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45979.842815162039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45979.842815162039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45979.842815162039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45979.842815162039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45979.842815162039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45979.842815162039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45979.842815162039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45979.842815162039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45979.842815162039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45979.842815162039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45979.842815162039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45979.842815162039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45979.842815162039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45979.842815162039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45979.842815162039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45979.842815162039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45979.842815162039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45979.842815162039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45979.842815162039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45979.842815162039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45979.842815162039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45979.842815162039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45979.842815162039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45979.842815162039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45979.842815162039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45979.842815162039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45979.842815162039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45979.842815162039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45979.842815162039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45979.842815162039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45979.842815162039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45979.842815162039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45979.842815162039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45979.842815162039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45979.842815162039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45979.842815162039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45979.842815162039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45979.842815162039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45979.842815162039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45979.842815162039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45979.842815162039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45979.842815162039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45979.842815162039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45979.842815162039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45979.842815162039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45979.842815162039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45979.842815162039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45979.842815162039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45979.842815162039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45979.842815162039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45979.842815162039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45979.842815162039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45979.842815162039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45979.842815162039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45979.842815162039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45979.842815162039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45979.842815162039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45979.842815162039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45979.842815162039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45979.842815162039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45979.842815162039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45979.842815162039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45979.842815162039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45979.842815162039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45979.842815162039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45979.842815162039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45979.842815162039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45979.842815162039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45979.842815162039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45979.842815162039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45979.842815162039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45979.842815162039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45979.842815162039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45979.842815162039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45979.842815162039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45979.842815162039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45979.842815162039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45979.842815162039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45979.842815162039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45979.842815162039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45979.842815162039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45979.842815162039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45979.842815162039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45979.842815162039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45979.842815162039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45979.842815162039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45979.842815162039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45979.842815162039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45979.842815162039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45979.842815162039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45979.842815162039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45979.842815162039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45979.842815162039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45979.842815162039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45979.842815162039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45979.842815162039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45979.842815162039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45979.842815162039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45979.842815162039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45979.842815162039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45979.842815162039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45979.842815162039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45979.842815162039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45979.842815162039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45979.842815162039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45979.842815162039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45979.842815162039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45979.842815162039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45979.842815162039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45979.842815162039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45979.842815162039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45979.842815162039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45979.842815162039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45979.842815162039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45979.842815162039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45979.842815162039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45979.842815162039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45979.842815162039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45979.842815162039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45979.842815162039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45979.842815162039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45979.842815162039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45979.842815162039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45979.842815162039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45979.842815162039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45979.842815162039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45979.842815162039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45979.842815162039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45979.842815162039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45979.842815162039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45979.842815162039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45979.842815162039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45979.842815162039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45979.842815162039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45979.842815162039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45979.842815162039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45979.842815162039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45979.842815162039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45979.842815162039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45979.842815162039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45979.842815162039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45979.842815162039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45979.842815162039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45979.842815162039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45979.842815162039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45979.842815162039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45979.842815162039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45979.842815162039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45979.842815162039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45979.842815162039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45979.842815162039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45979.842815162039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45979.842815162039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45979.842815162039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45979.842815162039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45979.842815162039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45979.842815162039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45979.842815162039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45979.842815162039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45979.842815162039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45979.842815162039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45979.842815162039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45979.842815162039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45979.842815162039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45979.842815162039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45979.842815162039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45979.842815162039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45979.842815162039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45979.842815162039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45979.842815162039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45979.842815162039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45979.842815162039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45979.842815162039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45979.842815162039</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276.36209756944299</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ca="1">IFERROR(NOW()-F3,"")</f>
        <v>45979.842815162039</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45979.842815162039</v>
      </c>
      <c r="H4" s="95"/>
      <c r="I4" s="113" t="str">
        <f>IFERROR(VLOOKUP(D4,DB!A:F,6,0),"")</f>
        <v/>
      </c>
      <c r="J4" s="113" t="str">
        <f>IFERROR(VLOOKUP(D4,DB!A:G,7,0),"")</f>
        <v/>
      </c>
      <c r="K4" s="97"/>
      <c r="L4" s="91" t="str">
        <f>IFERROR(VLOOKUP(D4,DB!A:I,9,0),"")</f>
        <v/>
      </c>
    </row>
    <row r="5" spans="1:16" ht="15" customHeight="1">
      <c r="A5" s="113"/>
      <c r="B5" s="113" t="str">
        <f>IFERROR(VLOOKUP(D5,DB!A:K,11,0),"")</f>
        <v>R4</v>
      </c>
      <c r="C5" s="93"/>
      <c r="D5" s="91" t="s">
        <v>37330</v>
      </c>
      <c r="E5" s="94"/>
      <c r="F5" s="95"/>
      <c r="G5" s="96">
        <f ca="1">IFERROR(NOW()-F5,"")</f>
        <v>45979.842815162039</v>
      </c>
      <c r="H5" s="95"/>
      <c r="I5" s="113" t="str">
        <f>IFERROR(VLOOKUP(D5,DB!A:F,6,0),"")</f>
        <v>Generator-SG</v>
      </c>
      <c r="J5" s="113" t="str">
        <f>IFERROR(VLOOKUP(D5,DB!A:G,7,0),"")</f>
        <v>Vandalized</v>
      </c>
      <c r="K5" s="97"/>
      <c r="L5" s="91" t="str">
        <f>IFERROR(VLOOKUP(D5,DB!A:I,9,0),"")</f>
        <v>Latis</v>
      </c>
    </row>
    <row r="6" spans="1:16" ht="15" customHeight="1">
      <c r="A6" s="113"/>
      <c r="B6" s="113" t="str">
        <f>IFERROR(VLOOKUP(D6,DB!A:K,11,0),"")</f>
        <v/>
      </c>
      <c r="C6" s="93"/>
      <c r="D6" s="91"/>
      <c r="E6" s="94"/>
      <c r="F6" s="95"/>
      <c r="G6" s="96">
        <f ca="1">IFERROR(NOW()-F6,"")</f>
        <v>45979.842815162039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45979.842815162039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45979.842815162039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45979.842815162039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45979.842815162039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45979.842815162039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45979.842815162039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45979.842815162039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45979.842815162039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45979.842815162039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45979.842815162039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45979.842815162039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45979.842815162039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45979.842815162039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45979.842815162039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45979.842815162039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45979.842815162039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45979.842815162039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45979.842815162039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45979.842815162039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45979.842815162039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45979.842815162039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45979.842815162039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45979.842815162039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45979.842815162039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45979.842815162039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45979.842815162039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45979.842815162039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45979.842815162039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45979.842815162039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45979.842815162039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45979.842815162039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45979.842815162039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45979.842815162039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45979.842815162039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45979.842815162039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45979.842815162039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45979.842815162039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45979.842815162039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45979.842815162039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45979.842815162039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45979.842815162039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45979.842815162039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45979.842815162039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45979.842815162039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45979.842815162039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45979.842815162039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45979.842815162039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45979.842815162039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45979.842815162039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45979.842815162039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45979.842815162039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45979.842815162039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45979.842815162039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45979.842815162039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45979.842815162039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45979.842815162039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45979.842815162039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45979.842815162039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45979.842815162039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45979.842815162039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45979.842815162039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45979.842815162039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45979.842815162039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45979.842815162039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45979.842815162039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45979.842815162039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45979.842815162039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45979.842815162039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45979.842815162039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45979.842815162039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45979.842815162039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45979.842815162039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45979.842815162039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45979.842815162039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45979.842815162039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45979.842815162039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45979.842815162039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45979.842815162039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45979.842815162039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45979.842815162039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45979.842815162039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45979.842815162039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45979.842815162039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45979.842815162039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45979.842815162039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45979.842815162039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45979.842815162039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45979.842815162039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45979.842815162039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45979.842815162039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45979.842815162039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45979.842815162039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45979.842815162039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45979.842815162039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45979.842815162039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45979.842815162039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45979.842815162039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45979.842815162039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45979.842815162039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45979.842815162039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45979.842815162039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45979.842815162039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45979.842815162039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45979.842815162039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45979.842815162039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45979.842815162039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45979.842815162039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45979.842815162039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45979.842815162039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45979.842815162039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45979.842815162039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45979.842815162039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45979.842815162039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45979.842815162039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45979.842815162039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45979.842815162039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45979.842815162039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45979.842815162039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45979.842815162039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45979.842815162039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45979.842815162039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45979.842815162039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45979.842815162039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45979.842815162039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45979.842815162039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45979.842815162039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45979.842815162039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45979.842815162039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45979.842815162039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45979.842815162039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45979.842815162039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45979.842815162039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45979.842815162039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45979.842815162039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45979.842815162039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45979.842815162039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45979.842815162039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45979.842815162039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45979.842815162039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45979.842815162039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45979.842815162039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45979.842815162039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45979.842815162039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45979.842815162039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45979.842815162039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45979.842815162039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45979.842815162039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45979.842815162039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45979.842815162039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45979.842815162039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45979.842815162039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45979.842815162039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45979.842815162039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45979.842815162039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45979.842815162039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45979.842815162039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45979.842815162039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45979.842815162039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45979.842815162039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45979.842815162039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45979.842815162039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45979.842815162039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45979.842815162039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45979.842815162039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45979.842815162039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45979.842815162039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45979.842815162039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45979.842815162039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45979.842815162039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45979.842815162039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45979.842815162039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45979.842815162039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45979.842815162039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45979.842815162039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45979.842815162039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45979.842815162039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45979.842815162039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45979.842815162039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45979.842815162039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45979.842815162039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45979.842815162039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45979.842815162039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45979.842815162039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45979.842815162039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45979.842815162039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45979.842815162039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45979.842815162039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45979.842815162039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45979.842815162039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45979.842815162039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45979.842815162039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45979.842815162039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45979.842815162039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45979.842815162039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45979.842815162039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45979.842815162039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45979.842815162039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45979.842815162039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45979.842815162039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45979.842815162039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45979.842815162039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45979.842815162039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45979.842815162039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45979.842815162039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45979.842815162039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45979.842815162039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45979.842815162039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45979.842815162039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45979.842815162039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45979.842815162039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45979.842815162039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45979.842815162039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45979.842815162039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45979.842815162039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45979.842815162039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45979.842815162039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45979.842815162039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45979.842815162039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45979.842815162039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45979.842815162039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45979.842815162039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45979.842815162039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45979.842815162039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45979.842815162039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45979.842815162039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45979.842815162039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45979.842815162039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45979.842815162039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45979.842815162039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45979.842815162039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45979.842815162039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45979.842815162039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45979.842815162039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45979.842815162039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45979.842815162039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45979.842815162039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45979.842815162039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45979.842815162039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45979.842815162039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45979.842815162039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45979.842815162039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45979.842815162039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45979.842815162039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45979.842815162039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45979.842815162039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45979.842815162039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45979.842815162039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45979.842815162039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45979.842815162039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45979.842815162039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45979.842815162039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45979.842815162039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45979.842815162039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45979.842815162039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45979.842815162039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45979.842815162039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45979.842815162039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45979.842815162039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45979.842815162039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45979.842815162039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45979.842815162039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45979.842815162039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45979.842815162039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45979.842815162039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45979.842815162039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45979.842815162039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45979.842815162039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45979.842815162039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45979.842815162039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45979.842815162039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45979.842815162039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45979.842815162039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45979.842815162039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45979.842815162039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45979.842815162039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45979.842815162039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45979.842815162039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45979.842815162039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45979.842815162039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45979.842815162039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45979.842815162039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45979.842815162039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45979.842815162039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45979.842815162039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45979.842815162039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45979.842815162039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45979.842815162039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45979.842815162039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45979.842815162039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45979.842815162039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45979.842815162039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45979.842815162039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45979.842815162039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45979.842815162039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45979.842815162039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45979.842815162039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45979.842815162039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45979.842815162039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45979.842815162039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45979.842815162039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45979.842815162039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45979.842815162039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45979.842815162039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45979.842815162039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45979.842815162039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45979.842815162039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45979.842815162039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45979.842815162039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45979.842815162039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45979.842815162039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45979.842815162039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45979.842815162039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45979.842815162039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45979.842815162039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45979.842815162039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45979.842815162039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45979.842815162039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45979.842815162039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45979.842815162039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45979.842815162039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45979.842815162039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45979.842815162039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45979.842815162039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45979.842815162039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45979.842815162039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45979.842815162039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45979.842815162039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45979.842815162039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45979.842815162039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45979.842815162039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45979.842815162039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45979.842815162039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45979.842815162039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45979.842815162039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45979.842815162039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45979.842815162039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45979.842815162039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45979.842815162039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45979.842815162039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45979.842815162039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45979.842815162039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45979.842815162039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45979.842815162039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45979.842815162039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45979.842815162039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45979.842815162039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45979.842815162039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45979.842815162039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45979.842815162039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45979.842815162039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45979.842815162039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45979.842815162039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45979.842815162039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45979.842815162039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45979.842815162039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45979.842815162039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45979.842815162039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45979.842815162039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45979.842815162039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45979.842815162039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45979.842815162039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45979.842815162039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45979.842815162039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45979.842815162039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45979.842815162039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45979.842815162039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45979.842815162039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45979.842815162039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45979.842815162039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45979.842815162039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45979.842815162039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45979.842815162039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45979.842815162039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45979.842815162039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45979.842815162039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45979.842815162039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45979.842815162039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45979.842815162039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45979.842815162039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45979.842815162039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45979.842815162039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45979.842815162039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45979.842815162039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45979.842815162039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45979.842815162039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45979.842815162039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45979.842815162039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45979.842815162039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45979.842815162039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45979.842815162039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45979.842815162039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45979.842815162039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45979.842815162039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45979.842815162039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45979.842815162039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45979.842815162039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45979.842815162039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45979.842815162039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45979.842815162039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45979.842815162039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45979.842815162039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45979.842815162039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45979.842815162039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45979.842815162039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45979.842815162039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45979.842815162039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45979.842815162039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45979.842815162039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45979.842815162039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45979.842815162039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45979.842815162039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45979.842815162039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45979.842815162039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45979.842815162039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45979.842815162039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45979.842815162039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45979.842815162039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45979.842815162039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45979.842815162039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45979.842815162039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45979.842815162039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45979.842815162039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45979.842815162039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45979.842815162039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45979.842815162039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45979.842815162039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45979.842815162039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45979.842815162039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45979.842815162039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45979.842815162039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45979.842815162039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45979.842815162039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45979.842815162039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45979.842815162039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45979.842815162039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45979.842815162039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45979.842815162039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45979.842815162039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45979.842815162039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45979.842815162039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45979.842815162039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45979.842815162039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45979.842815162039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45979.842815162039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45979.842815162039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45979.842815162039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45979.842815162039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45979.842815162039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45979.842815162039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45979.842815162039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45979.842815162039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45979.842815162039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45979.842815162039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45979.842815162039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45979.842815162039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45979.842815162039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45979.842815162039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45979.842815162039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45979.842815162039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45979.842815162039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45979.842815162039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45979.842815162039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45979.842815162039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45979.842815162039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45979.842815162039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45979.842815162039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45979.842815162039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45979.842815162039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45979.842815162039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45979.842815162039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45979.842815162039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45979.842815162039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45979.842815162039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45979.842815162039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45979.842815162039</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45979.842815162039</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45979.842815162039</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45979.842815162039</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45979.842815162039</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45979.842815162039</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45979.842815162039</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45979.842815162039</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45979.842815162039</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45979.842815162039</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45979.842815162039</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45979.842815162039</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45979.842815162039</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45979.842815162039</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45979.842815162039</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45979.842815162039</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45979.842815162039</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45979.842815162039</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45979.842815162039</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45979.842815162039</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45979.842815162039</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2"/>
  <sheetViews>
    <sheetView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88.010754976850876</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39102</v>
      </c>
      <c r="F3" s="38">
        <v>45926.188877314817</v>
      </c>
      <c r="G3" s="108">
        <f t="shared" ref="G3" ca="1" si="0">IFERROR(NOW()-F3,"")</f>
        <v>53.653937847222551</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39102</v>
      </c>
      <c r="F4" s="110">
        <v>45948.661111111112</v>
      </c>
      <c r="G4" s="111">
        <f t="shared" ref="G4" ca="1" si="1">IFERROR(NOW()-F4,"")</f>
        <v>31.181704050926783</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2.3280119213013677</v>
      </c>
      <c r="H5" s="135">
        <v>45977.468807870369</v>
      </c>
      <c r="I5" s="109" t="str">
        <f>IFERROR(VLOOKUP(D5,DB!A:F,6,0),"")</f>
        <v>SCECO</v>
      </c>
      <c r="J5" s="109" t="str">
        <f>IFERROR(VLOOKUP(D5,DB!A:G,7,0),"")</f>
        <v>Weak</v>
      </c>
      <c r="K5" s="109" t="s">
        <v>39116</v>
      </c>
      <c r="L5" s="109" t="str">
        <f>IFERROR(VLOOKUP(D5,DB!A:I,9,0),"")</f>
        <v>Latis</v>
      </c>
    </row>
    <row r="6" spans="1:13">
      <c r="A6" s="109" t="s">
        <v>39117</v>
      </c>
      <c r="B6" s="109" t="str">
        <f>IFERROR(VLOOKUP(D6,DB!A:K,11,0),"")</f>
        <v>R5</v>
      </c>
      <c r="C6" s="109">
        <v>1</v>
      </c>
      <c r="D6" s="109" t="s">
        <v>32330</v>
      </c>
      <c r="E6" s="109" t="s">
        <v>39021</v>
      </c>
      <c r="F6" s="135">
        <v>45979.807268518518</v>
      </c>
      <c r="G6" s="111">
        <f ca="1">IFERROR(NOW()-F6,"")</f>
        <v>3.5546643521229271E-2</v>
      </c>
      <c r="H6" s="135">
        <v>45979.801712962966</v>
      </c>
      <c r="I6" s="109" t="str">
        <f>IFERROR(VLOOKUP(D6,DB!A:F,6,0),"")</f>
        <v>SCECO</v>
      </c>
      <c r="J6" s="109" t="str">
        <f>IFERROR(VLOOKUP(D6,DB!A:G,7,0),"")</f>
        <v>Dead</v>
      </c>
      <c r="K6" s="109" t="s">
        <v>39118</v>
      </c>
      <c r="L6" s="109" t="str">
        <f>IFERROR(VLOOKUP(D6,DB!A:I,9,0),"")</f>
        <v>Latis</v>
      </c>
    </row>
    <row r="7" spans="1:13">
      <c r="A7" s="109"/>
      <c r="B7" s="109" t="str">
        <f>IFERROR(VLOOKUP(D7,DB!A:K,11,0),"")</f>
        <v/>
      </c>
      <c r="C7" s="109"/>
      <c r="D7" s="109"/>
      <c r="E7" s="109"/>
      <c r="F7" s="109"/>
      <c r="G7" s="111">
        <f ca="1">IFERROR(NOW()-F7,"")</f>
        <v>45979.842815162039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45979.842815162039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45979.842815162039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45979.842815162039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45979.842815162039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45979.842815162039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45979.842815162039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45979.842815162039</v>
      </c>
      <c r="H14" s="109"/>
      <c r="I14" s="109"/>
      <c r="J14" s="109" t="str">
        <f>IFERROR(VLOOKUP(D14,DB!A:G,7,0),"")</f>
        <v/>
      </c>
      <c r="K14" s="109"/>
      <c r="L14" s="109" t="str">
        <f>IFERROR(VLOOKUP(D14,DB!A:I,9,0),"")</f>
        <v/>
      </c>
    </row>
    <row r="15" spans="1:13">
      <c r="A15" s="109"/>
      <c r="B15" s="109" t="str">
        <f>IFERROR(VLOOKUP(D15,DB!A:K,11,0),"")</f>
        <v/>
      </c>
      <c r="C15" s="109"/>
      <c r="D15" s="109"/>
      <c r="E15" s="109"/>
      <c r="F15" s="109"/>
      <c r="G15" s="111">
        <f ca="1">IFERROR(NOW()-F15,"")</f>
        <v>45979.842815162039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45979.842815162039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45979.842815162039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45979.842815162039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45979.842815162039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45979.842815162039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45979.842815162039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45979.842815162039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45979.842815162039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45979.842815162039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45979.842815162039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45979.842815162039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45979.842815162039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45979.842815162039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45979.842815162039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45979.842815162039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45979.842815162039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45979.842815162039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45979.842815162039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45979.842815162039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45979.842815162039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45979.842815162039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45979.842815162039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45979.842815162039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45979.842815162039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45979.842815162039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45979.842815162039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45979.842815162039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45979.842815162039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45979.842815162039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45979.842815162039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45979.842815162039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45979.842815162039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45979.842815162039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45979.842815162039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45979.842815162039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45979.842815162039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45979.842815162039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45979.842815162039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45979.842815162039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45979.842815162039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45979.842815162039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45979.842815162039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45979.842815162039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45979.842815162039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45979.842815162039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45979.842815162039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45979.842815162039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45979.842815162039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45979.842815162039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45979.842815162039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45979.842815162039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45979.842815162039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45979.842815162039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45979.842815162039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45979.842815162039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45979.842815162039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45979.842815162039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45979.842815162039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45979.842815162039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45979.842815162039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45979.842815162039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45979.842815162039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45979.842815162039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45979.842815162039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45979.842815162039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45979.842815162039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45979.842815162039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45979.842815162039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45979.842815162039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45979.842815162039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45979.842815162039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45979.842815162039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45979.842815162039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45979.842815162039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45979.842815162039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45979.842815162039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45979.842815162039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45979.842815162039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45979.842815162039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45979.842815162039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45979.842815162039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45979.842815162039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45979.842815162039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45979.842815162039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45979.842815162039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45979.842815162039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45979.842815162039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45979.842815162039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45979.842815162039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45979.842815162039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45979.842815162039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45979.842815162039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45979.842815162039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45979.842815162039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45979.842815162039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45979.842815162039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45979.842815162039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45979.842815162039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45979.842815162039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45979.842815162039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45979.842815162039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45979.842815162039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45979.842815162039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45979.842815162039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45979.842815162039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45979.842815162039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45979.842815162039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45979.842815162039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45979.842815162039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45979.842815162039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45979.842815162039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45979.842815162039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45979.842815162039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45979.842815162039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45979.842815162039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45979.842815162039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45979.842815162039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45979.842815162039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45979.842815162039</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45979.842815162039</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45979.842815162039</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45979.842815162039</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45979.842815162039</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45979.842815162039</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45979.842815162039</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45979.842815162039</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45979.842815162039</v>
      </c>
      <c r="H142" s="109"/>
      <c r="I142" s="109" t="str">
        <f>IFERROR(VLOOKUP(D142,DB!A:F,6,0),"")</f>
        <v/>
      </c>
      <c r="J142" s="109" t="str">
        <f>IFERROR(VLOOKUP(D142,DB!A:G,7,0),"")</f>
        <v/>
      </c>
      <c r="K142" s="109"/>
      <c r="L142" s="109" t="str">
        <f>IFERROR(VLOOKUP(D142,DB!A:I,9,0),"")</f>
        <v/>
      </c>
    </row>
    <row r="143" spans="1:12">
      <c r="A143" s="138"/>
      <c r="B143" s="138" t="str">
        <f>IFERROR(VLOOKUP(D143,DB!A:K,11,0),"")</f>
        <v/>
      </c>
      <c r="C143" s="138"/>
      <c r="D143" s="138"/>
      <c r="E143" s="138"/>
      <c r="F143" s="139"/>
      <c r="G143" s="111">
        <f ca="1">IFERROR(NOW()-F143,"")</f>
        <v>45979.842815162039</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45979.842815162039</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45979.842815162039</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45979.842815162039</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45979.842815162039</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45979.842815162039</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45979.842815162039</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45979.842815162039</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45979.842815162039</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45979.842815162039</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45979.842815162039</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45979.842815162039</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45979.842815162039</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45979.842815162039</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45979.842815162039</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45979.842815162039</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45979.842815162039</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45979.842815162039</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45979.842815162039</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45979.842815162039</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45979.842815162039</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45979.842815162039</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45979.842815162039</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45979.842815162039</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45979.842815162039</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45979.842815162039</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45979.842815162039</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45979.842815162039</v>
      </c>
      <c r="H170" s="139"/>
      <c r="I170" s="138" t="str">
        <f>IFERROR(VLOOKUP(D170,DB!A:F,6,0),"")</f>
        <v/>
      </c>
      <c r="J170" s="138" t="str">
        <f>IFERROR(VLOOKUP(D170,DB!A:G,7,0),"")</f>
        <v/>
      </c>
      <c r="K170" s="138"/>
      <c r="L170" s="138" t="str">
        <f>IFERROR(VLOOKUP(D170,DB!A:I,9,0),"")</f>
        <v/>
      </c>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2"/>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8" ca="1" si="0">IFERROR(NOW()-F2,"-")</f>
        <v>45979.842815162039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45979.842815162039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45979.842815162039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45979.842815162039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45979.842815162039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45979.842815162039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45979.842815162039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45979.842815162039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45979.842815162039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45979.842815162039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45979.842815162039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45979.842815162039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45979.842815162039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45979.842815162039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45979.842815162039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45979.842815162039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45979.842815162039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45979.842815162039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45979.842815162039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45979.842815162039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45979.842815162039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45979.842815162039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45979.842815162039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45979.842815162039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45979.842815162039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45979.842815162039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45979.842815162039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45979.842815162039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45979.842815162039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45979.842815162039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45979.842815162039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45979.842815162039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45979.842815162039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45979.842815162039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45979.842815162039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45979.842815162039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45979.842815162039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ref="G39:G72" ca="1" si="1">IFERROR(NOW()-F39,"-")</f>
        <v>45979.842815162039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45979.842815162039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45979.842815162039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45979.842815162039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45979.842815162039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45979.842815162039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45979.842815162039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45979.842815162039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45979.842815162039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45979.842815162039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45979.842815162039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45979.842815162039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45979.842815162039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45979.842815162039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45979.842815162039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45979.842815162039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45979.842815162039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45979.842815162039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45979.842815162039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45979.842815162039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45979.842815162039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45979.842815162039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45979.842815162039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45979.842815162039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45979.842815162039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45979.842815162039</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45979.842815162039</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45979.842815162039</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45979.842815162039</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45979.842815162039</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45979.842815162039</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45979.842815162039</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45979.842815162039</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45979.842815162039</v>
      </c>
      <c r="H72" s="121"/>
      <c r="I72" s="119" t="str">
        <f>IFERROR(VLOOKUP(D72,DB!A:F,6,0),"")</f>
        <v/>
      </c>
      <c r="J72" s="119" t="str">
        <f>IFERROR(VLOOKUP(D72,DB!A:G,7,0),"")</f>
        <v/>
      </c>
      <c r="K72" s="122"/>
      <c r="L72" s="123" t="str">
        <f>IFERROR(VLOOKUP(D72,DB!A:I,9,0),"")</f>
        <v/>
      </c>
    </row>
  </sheetData>
  <dataValidations count="2">
    <dataValidation allowBlank="1" showInputMessage="1" showErrorMessage="1" sqref="E1" xr:uid="{9E1BC488-8814-4F8A-8DBE-742B3278AB71}"/>
    <dataValidation type="list" allowBlank="1" showInputMessage="1" showErrorMessage="1" sqref="E2:E7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2025-11-18T17:15:40Z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